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2" windowWidth="18912" windowHeight="8472" activeTab="1"/>
  </bookViews>
  <sheets>
    <sheet name="Free Adj" sheetId="3" r:id="rId1"/>
    <sheet name="Const Adj" sheetId="1" r:id="rId2"/>
  </sheets>
  <calcPr calcId="145621"/>
</workbook>
</file>

<file path=xl/calcChain.xml><?xml version="1.0" encoding="utf-8"?>
<calcChain xmlns="http://schemas.openxmlformats.org/spreadsheetml/2006/main">
  <c r="L34" i="3" l="1"/>
  <c r="N34" i="3"/>
  <c r="M52" i="3"/>
  <c r="M53" i="3"/>
  <c r="L53" i="3"/>
  <c r="K53" i="1" l="1"/>
  <c r="K52" i="1"/>
  <c r="K51" i="1"/>
  <c r="K46" i="1"/>
  <c r="O46" i="1" s="1"/>
  <c r="K53" i="3"/>
  <c r="K52" i="3"/>
  <c r="K51" i="3"/>
  <c r="O51" i="3" s="1"/>
  <c r="K46" i="3"/>
  <c r="O74" i="3"/>
  <c r="N74" i="3"/>
  <c r="O73" i="3"/>
  <c r="N73" i="3"/>
  <c r="O72" i="3"/>
  <c r="N72" i="3"/>
  <c r="O71" i="3"/>
  <c r="N71" i="3"/>
  <c r="O70" i="3"/>
  <c r="N70" i="3"/>
  <c r="O69" i="3"/>
  <c r="N69" i="3"/>
  <c r="O68" i="3"/>
  <c r="N68" i="3"/>
  <c r="O67" i="3"/>
  <c r="N67" i="3"/>
  <c r="O66" i="3"/>
  <c r="N66" i="3"/>
  <c r="M66" i="3"/>
  <c r="L66" i="3"/>
  <c r="O65" i="3"/>
  <c r="N65" i="3"/>
  <c r="M65" i="3"/>
  <c r="L65" i="3"/>
  <c r="O64" i="3"/>
  <c r="N64" i="3"/>
  <c r="M64" i="3"/>
  <c r="L64" i="3"/>
  <c r="O63" i="3"/>
  <c r="N63" i="3"/>
  <c r="M63" i="3"/>
  <c r="L63" i="3"/>
  <c r="O62" i="3"/>
  <c r="N62" i="3"/>
  <c r="M62" i="3"/>
  <c r="L62" i="3"/>
  <c r="O61" i="3"/>
  <c r="N61" i="3"/>
  <c r="M61" i="3"/>
  <c r="L61" i="3"/>
  <c r="O60" i="3"/>
  <c r="N60" i="3"/>
  <c r="M60" i="3"/>
  <c r="L60" i="3"/>
  <c r="O59" i="3"/>
  <c r="N59" i="3"/>
  <c r="M59" i="3"/>
  <c r="L59" i="3"/>
  <c r="O58" i="3"/>
  <c r="N58" i="3"/>
  <c r="M58" i="3"/>
  <c r="L58" i="3"/>
  <c r="O57" i="3"/>
  <c r="N57" i="3"/>
  <c r="M57" i="3"/>
  <c r="L57" i="3"/>
  <c r="O56" i="3"/>
  <c r="N56" i="3"/>
  <c r="M56" i="3"/>
  <c r="L56" i="3"/>
  <c r="O55" i="3"/>
  <c r="N55" i="3"/>
  <c r="M55" i="3"/>
  <c r="L55" i="3"/>
  <c r="O54" i="3"/>
  <c r="N54" i="3"/>
  <c r="M54" i="3"/>
  <c r="L54" i="3"/>
  <c r="O53" i="3"/>
  <c r="N53" i="3"/>
  <c r="O52" i="3"/>
  <c r="N52" i="3"/>
  <c r="L52" i="3"/>
  <c r="N51" i="3"/>
  <c r="M51" i="3"/>
  <c r="L51" i="3"/>
  <c r="O50" i="3"/>
  <c r="N50" i="3"/>
  <c r="M50" i="3"/>
  <c r="L50" i="3"/>
  <c r="O49" i="3"/>
  <c r="N49" i="3"/>
  <c r="M49" i="3"/>
  <c r="L49" i="3"/>
  <c r="O48" i="3"/>
  <c r="N48" i="3"/>
  <c r="O47" i="3"/>
  <c r="N47" i="3"/>
  <c r="M47" i="3"/>
  <c r="L47" i="3"/>
  <c r="O46" i="3"/>
  <c r="N46" i="3"/>
  <c r="M46" i="3"/>
  <c r="L46" i="3"/>
  <c r="O45" i="3"/>
  <c r="N45" i="3"/>
  <c r="M45" i="3"/>
  <c r="L45" i="3"/>
  <c r="O44" i="3"/>
  <c r="N44" i="3"/>
  <c r="M44" i="3"/>
  <c r="L44" i="3"/>
  <c r="O43" i="3"/>
  <c r="N43" i="3"/>
  <c r="M43" i="3"/>
  <c r="L43" i="3"/>
  <c r="O42" i="3"/>
  <c r="N42" i="3"/>
  <c r="M42" i="3"/>
  <c r="L42" i="3"/>
  <c r="O41" i="3"/>
  <c r="N41" i="3"/>
  <c r="M41" i="3"/>
  <c r="L41" i="3"/>
  <c r="O40" i="3"/>
  <c r="N40" i="3"/>
  <c r="M40" i="3"/>
  <c r="L40" i="3"/>
  <c r="O39" i="3"/>
  <c r="N39" i="3"/>
  <c r="M39" i="3"/>
  <c r="L39" i="3"/>
  <c r="O38" i="3"/>
  <c r="N38" i="3"/>
  <c r="M38" i="3"/>
  <c r="L38" i="3"/>
  <c r="O37" i="3"/>
  <c r="N37" i="3"/>
  <c r="O36" i="3"/>
  <c r="N36" i="3"/>
  <c r="M36" i="3"/>
  <c r="L36" i="3"/>
  <c r="O35" i="3"/>
  <c r="N35" i="3"/>
  <c r="M35" i="3"/>
  <c r="L35" i="3"/>
  <c r="O34" i="3"/>
  <c r="M34" i="3"/>
  <c r="O33" i="3"/>
  <c r="N33" i="3"/>
  <c r="M33" i="3"/>
  <c r="L33" i="3"/>
  <c r="O32" i="3"/>
  <c r="N32" i="3"/>
  <c r="M32" i="3"/>
  <c r="L32" i="3"/>
  <c r="O31" i="3"/>
  <c r="N31" i="3"/>
  <c r="O30" i="3"/>
  <c r="N30" i="3"/>
  <c r="M30" i="3"/>
  <c r="L30" i="3"/>
  <c r="O29" i="3"/>
  <c r="N29" i="3"/>
  <c r="M29" i="3"/>
  <c r="L29" i="3"/>
  <c r="O28" i="3"/>
  <c r="N28" i="3"/>
  <c r="M28" i="3"/>
  <c r="L28" i="3"/>
  <c r="O27" i="3"/>
  <c r="N27" i="3"/>
  <c r="M27" i="3"/>
  <c r="L27" i="3"/>
  <c r="O26" i="3"/>
  <c r="N26" i="3"/>
  <c r="M26" i="3"/>
  <c r="L26" i="3"/>
  <c r="O25" i="3"/>
  <c r="N25" i="3"/>
  <c r="M25" i="3"/>
  <c r="L25" i="3"/>
  <c r="O24" i="3"/>
  <c r="N24" i="3"/>
  <c r="M24" i="3"/>
  <c r="L24" i="3"/>
  <c r="O23" i="3"/>
  <c r="N23" i="3"/>
  <c r="M23" i="3"/>
  <c r="L23" i="3"/>
  <c r="O22" i="3"/>
  <c r="N22" i="3"/>
  <c r="M22" i="3"/>
  <c r="L22" i="3"/>
  <c r="O21" i="3"/>
  <c r="N21" i="3"/>
  <c r="M21" i="3"/>
  <c r="L21" i="3"/>
  <c r="O20" i="3"/>
  <c r="N20" i="3"/>
  <c r="M20" i="3"/>
  <c r="L20" i="3"/>
  <c r="O19" i="3"/>
  <c r="N19" i="3"/>
  <c r="M19" i="3"/>
  <c r="L19" i="3"/>
  <c r="O18" i="3"/>
  <c r="N18" i="3"/>
  <c r="M18" i="3"/>
  <c r="L18" i="3"/>
  <c r="O17" i="3"/>
  <c r="N17" i="3"/>
  <c r="M17" i="3"/>
  <c r="L17" i="3"/>
  <c r="O16" i="3"/>
  <c r="N16" i="3"/>
  <c r="M16" i="3"/>
  <c r="L16" i="3"/>
  <c r="O15" i="3"/>
  <c r="N15" i="3"/>
  <c r="M15" i="3"/>
  <c r="L15" i="3"/>
  <c r="O14" i="3"/>
  <c r="N14" i="3"/>
  <c r="M14" i="3"/>
  <c r="L14" i="3"/>
  <c r="O13" i="3"/>
  <c r="N13" i="3"/>
  <c r="M13" i="3"/>
  <c r="L13" i="3"/>
  <c r="O12" i="3"/>
  <c r="N12" i="3"/>
  <c r="M12" i="3"/>
  <c r="L12" i="3"/>
  <c r="O11" i="3"/>
  <c r="N11" i="3"/>
  <c r="M11" i="3"/>
  <c r="L11" i="3"/>
  <c r="O10" i="3"/>
  <c r="N10" i="3"/>
  <c r="M10" i="3"/>
  <c r="L10" i="3"/>
  <c r="O9" i="3"/>
  <c r="N9" i="3"/>
  <c r="O8" i="3"/>
  <c r="N8" i="3"/>
  <c r="M8" i="3"/>
  <c r="L8" i="3"/>
  <c r="O7" i="3"/>
  <c r="N7" i="3"/>
  <c r="O6" i="3"/>
  <c r="N6" i="3"/>
  <c r="M6" i="3"/>
  <c r="L6" i="3"/>
  <c r="O5" i="3"/>
  <c r="N5" i="3"/>
  <c r="M5" i="3"/>
  <c r="L5" i="3"/>
  <c r="O4" i="3"/>
  <c r="N4" i="3"/>
  <c r="M4" i="3"/>
  <c r="L4" i="3"/>
  <c r="O3" i="3"/>
  <c r="N3" i="3"/>
  <c r="M3" i="3"/>
  <c r="L3" i="3"/>
  <c r="O74" i="1"/>
  <c r="O73" i="1"/>
  <c r="O72" i="1"/>
  <c r="O71" i="1"/>
  <c r="O70" i="1"/>
  <c r="O69" i="1"/>
  <c r="O68" i="1"/>
  <c r="O67" i="1"/>
  <c r="O48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5" i="1"/>
  <c r="L4" i="1"/>
  <c r="L3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O53" i="1"/>
  <c r="O52" i="1"/>
  <c r="M53" i="1"/>
  <c r="M52" i="1"/>
  <c r="O47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3" i="1"/>
  <c r="O4" i="1"/>
  <c r="O5" i="1"/>
  <c r="O49" i="1"/>
  <c r="O50" i="1"/>
  <c r="O51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L6" i="1" l="1"/>
  <c r="L8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36" i="1"/>
  <c r="L35" i="1"/>
  <c r="L34" i="1"/>
  <c r="L33" i="1"/>
  <c r="L32" i="1"/>
  <c r="L47" i="1"/>
  <c r="L46" i="1"/>
  <c r="L45" i="1"/>
  <c r="L44" i="1"/>
  <c r="L43" i="1"/>
  <c r="L42" i="1"/>
  <c r="L41" i="1"/>
  <c r="L40" i="1"/>
  <c r="L39" i="1"/>
  <c r="L38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1" i="1"/>
  <c r="M50" i="1"/>
  <c r="M49" i="1"/>
  <c r="M47" i="1"/>
  <c r="M46" i="1"/>
  <c r="M45" i="1"/>
  <c r="M44" i="1"/>
  <c r="M43" i="1"/>
  <c r="M42" i="1"/>
  <c r="M41" i="1"/>
  <c r="M40" i="1"/>
  <c r="M39" i="1"/>
  <c r="M38" i="1"/>
  <c r="M36" i="1"/>
  <c r="M35" i="1"/>
  <c r="M34" i="1"/>
  <c r="M33" i="1"/>
  <c r="M32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8" i="1"/>
  <c r="M6" i="1"/>
  <c r="M5" i="1"/>
  <c r="M4" i="1"/>
  <c r="M3" i="1"/>
</calcChain>
</file>

<file path=xl/sharedStrings.xml><?xml version="1.0" encoding="utf-8"?>
<sst xmlns="http://schemas.openxmlformats.org/spreadsheetml/2006/main" count="208" uniqueCount="97">
  <si>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</si>
  <si>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</si>
  <si>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</si>
  <si>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</si>
  <si>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</si>
  <si>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</si>
  <si>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</si>
  <si>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</si>
  <si>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</si>
  <si>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</si>
  <si>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</si>
  <si>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</si>
  <si>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</si>
  <si>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</si>
  <si>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</si>
  <si>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</si>
  <si>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</si>
  <si>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</si>
  <si>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</si>
  <si>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</si>
  <si>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</si>
  <si>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</si>
  <si>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</si>
  <si>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</si>
  <si>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</si>
  <si>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</si>
  <si>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</si>
  <si>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</si>
  <si>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</si>
  <si>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</si>
  <si>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</si>
  <si>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</si>
  <si>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</si>
  <si>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</si>
  <si>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</si>
  <si>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</si>
  <si>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</si>
  <si>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</si>
  <si>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</si>
  <si>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</si>
  <si>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</si>
  <si>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</si>
  <si>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</si>
  <si>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</si>
  <si>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</si>
  <si>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</si>
  <si>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</si>
  <si>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</si>
  <si>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</si>
  <si>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</si>
  <si>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HS2494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</si>
  <si>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</si>
  <si>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</si>
  <si>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</si>
  <si>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</si>
  <si>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</si>
  <si>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</si>
  <si>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</si>
  <si>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</si>
  <si>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</si>
  <si>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</si>
  <si>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</si>
  <si>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</si>
  <si>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</si>
  <si>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</si>
  <si>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</si>
  <si>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</si>
  <si>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</si>
  <si>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</si>
  <si>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</si>
  <si>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</si>
  <si>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</si>
  <si>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</si>
  <si>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</si>
  <si>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</si>
  <si>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</si>
  <si>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</si>
  <si>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</si>
  <si>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</si>
  <si>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</si>
  <si>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</si>
  <si>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1005 RESECT</t>
  </si>
  <si>
    <t>F 158 RESET 1967</t>
  </si>
  <si>
    <t>MARTIN 2008</t>
  </si>
  <si>
    <t>X1235</t>
  </si>
  <si>
    <t>KAKTUS</t>
  </si>
  <si>
    <t>July 2014 Free Adjustment</t>
  </si>
  <si>
    <t>Rates</t>
  </si>
  <si>
    <t>2012</t>
  </si>
  <si>
    <t>2013</t>
  </si>
  <si>
    <t>Overall</t>
  </si>
  <si>
    <t>July 2014 Constrained Adjustment</t>
  </si>
  <si>
    <t>HETFIELD</t>
  </si>
  <si>
    <t>RBF 1055 RESET</t>
  </si>
  <si>
    <t>160R</t>
  </si>
  <si>
    <t>Partial year data projected to annual rate</t>
  </si>
  <si>
    <t>GPS observation point moved out of road for safety July 2014. Elevations adjusted to original point via levels.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</si>
</sst>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0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17" fontId="0" fillId="0" borderId="14" xfId="0" quotePrefix="1" applyNumberFormat="1" applyFill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0" fillId="0" borderId="15" xfId="0" applyFill="1" applyBorder="1" applyAlignment="1">
      <alignment horizontal="center"/>
    </xf>
    <xf numFmtId="2" fontId="0" fillId="33" borderId="10" xfId="0" applyNumberFormat="1" applyFill="1" applyBorder="1"/>
    <xf numFmtId="0" fontId="0" fillId="33" borderId="10" xfId="0" applyFill="1" applyBorder="1" applyAlignment="1">
      <alignment horizontal="center"/>
    </xf>
    <xf numFmtId="0" fontId="0" fillId="33" borderId="0" xfId="0" applyFill="1"/>
    <xf numFmtId="2" fontId="18" fillId="0" borderId="10" xfId="0" applyNumberFormat="1" applyFont="1" applyBorder="1"/>
    <xf numFmtId="0" fontId="0" fillId="33" borderId="11" xfId="0" applyFill="1" applyBorder="1" applyAlignment="1">
      <alignment horizontal="left"/>
    </xf>
    <xf numFmtId="0" fontId="18" fillId="0" borderId="0" xfId="0" applyFont="1" applyAlignment="1">
      <alignment horizontal="center"/>
    </xf>
    <xf numFmtId="0" fontId="0" fillId="33" borderId="10" xfId="0" applyFill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7"/>
  <sheetViews>
    <sheetView workbookViewId="0">
      <pane ySplit="2" topLeftCell="A34" activePane="bottomLeft" state="frozen"/>
      <selection pane="bottomLeft" activeCell="L35" sqref="L35"/>
    </sheetView>
  </sheetViews>
  <sheetFormatPr defaultRowHeight="14.4" x14ac:dyDescent="0.3"/>
  <cols>
    <col min="1" max="1" width="9.109375" style="2"/>
    <col min="2" max="3" width="12.6640625" customWidth="1"/>
    <col min="4" max="4" width="9.44140625" bestFit="1" customWidth="1"/>
    <col min="5" max="5" width="22.44140625" style="1" customWidth="1"/>
    <col min="6" max="15" width="10.6640625" customWidth="1"/>
    <col min="17" max="17" width="20.33203125" style="14" customWidth="1"/>
    <col min="18" max="21" width="9.33203125" style="15" customWidth="1"/>
    <col min="22" max="22" width="14" style="14" customWidth="1"/>
  </cols>
  <sheetData>
    <row r="1" spans="1:22" ht="15" x14ac:dyDescent="0.25">
      <c r="A1" s="26" t="s">
        <v>86</v>
      </c>
      <c r="B1" s="27"/>
      <c r="C1" s="27"/>
      <c r="D1" s="27"/>
      <c r="E1" s="27"/>
      <c r="F1" s="8">
        <v>40878</v>
      </c>
      <c r="G1" s="8">
        <v>41091</v>
      </c>
      <c r="H1" s="8">
        <v>41244</v>
      </c>
      <c r="I1" s="8">
        <v>41456</v>
      </c>
      <c r="J1" s="8">
        <v>41609</v>
      </c>
      <c r="K1" s="8">
        <v>41821</v>
      </c>
      <c r="L1" s="10" t="s">
        <v>88</v>
      </c>
      <c r="M1" s="11" t="s">
        <v>89</v>
      </c>
      <c r="N1" s="12">
        <v>2014</v>
      </c>
      <c r="O1" s="12" t="s">
        <v>90</v>
      </c>
      <c r="Q1"/>
      <c r="R1"/>
      <c r="S1"/>
      <c r="T1"/>
      <c r="U1"/>
      <c r="V1"/>
    </row>
    <row r="2" spans="1:22" x14ac:dyDescent="0.3">
      <c r="A2" s="3" t="s">
        <v>58</v>
      </c>
      <c r="B2" s="3" t="s">
        <v>59</v>
      </c>
      <c r="C2" s="3" t="s">
        <v>60</v>
      </c>
      <c r="D2" s="3" t="s">
        <v>61</v>
      </c>
      <c r="E2" s="7" t="s">
        <v>62</v>
      </c>
      <c r="F2" s="6" t="s">
        <v>61</v>
      </c>
      <c r="G2" s="6" t="s">
        <v>61</v>
      </c>
      <c r="H2" s="6" t="s">
        <v>61</v>
      </c>
      <c r="I2" s="6" t="s">
        <v>61</v>
      </c>
      <c r="J2" s="6" t="s">
        <v>61</v>
      </c>
      <c r="K2" s="6" t="s">
        <v>61</v>
      </c>
      <c r="L2" s="6" t="s">
        <v>87</v>
      </c>
      <c r="M2" s="6" t="s">
        <v>87</v>
      </c>
      <c r="N2" s="6" t="s">
        <v>87</v>
      </c>
      <c r="O2" s="6" t="s">
        <v>87</v>
      </c>
      <c r="Q2" s="28"/>
      <c r="R2"/>
      <c r="S2"/>
      <c r="T2"/>
      <c r="U2"/>
      <c r="V2"/>
    </row>
    <row r="3" spans="1:22" x14ac:dyDescent="0.3">
      <c r="A3" s="3">
        <v>29</v>
      </c>
      <c r="B3" s="4">
        <v>2255715.3319999999</v>
      </c>
      <c r="C3" s="4">
        <v>6232765.3480000002</v>
      </c>
      <c r="D3" s="4">
        <v>278.726</v>
      </c>
      <c r="E3" s="9" t="s">
        <v>0</v>
      </c>
      <c r="F3" s="4"/>
      <c r="G3" s="4">
        <v>279.42200000000003</v>
      </c>
      <c r="H3" s="4">
        <v>279.26499999999999</v>
      </c>
      <c r="I3" s="4">
        <v>279.24599999999998</v>
      </c>
      <c r="J3" s="4">
        <v>278.84500000000003</v>
      </c>
      <c r="K3" s="4">
        <v>278.726</v>
      </c>
      <c r="L3" s="22">
        <f>(H3-G3)/(7/12)</f>
        <v>-0.26914285714292419</v>
      </c>
      <c r="M3" s="4">
        <f>J3-H3</f>
        <v>-0.41999999999995907</v>
      </c>
      <c r="N3" s="22">
        <f>(K3-J3)/(7/12)</f>
        <v>-0.20400000000004831</v>
      </c>
      <c r="O3" s="4">
        <f>(K3-G3)/2</f>
        <v>-0.34800000000001319</v>
      </c>
      <c r="Q3" s="28"/>
      <c r="R3"/>
      <c r="S3"/>
      <c r="T3"/>
      <c r="U3"/>
      <c r="V3"/>
    </row>
    <row r="4" spans="1:22" x14ac:dyDescent="0.3">
      <c r="A4" s="3">
        <v>62</v>
      </c>
      <c r="B4" s="4">
        <v>2138252.5720000002</v>
      </c>
      <c r="C4" s="4">
        <v>6339533.023</v>
      </c>
      <c r="D4" s="4">
        <v>288.87200000000001</v>
      </c>
      <c r="E4" s="9" t="s">
        <v>1</v>
      </c>
      <c r="F4" s="4"/>
      <c r="G4" s="4">
        <v>289.17399999999998</v>
      </c>
      <c r="H4" s="4">
        <v>288.97800000000001</v>
      </c>
      <c r="I4" s="4">
        <v>289.06900000000002</v>
      </c>
      <c r="J4" s="4">
        <v>288.74599999999998</v>
      </c>
      <c r="K4" s="4">
        <v>288.87200000000001</v>
      </c>
      <c r="L4" s="22">
        <f t="shared" ref="L4:L5" si="0">(H4-G4)/(7/12)</f>
        <v>-0.33599999999994773</v>
      </c>
      <c r="M4" s="4">
        <f>J4-H4</f>
        <v>-0.23200000000002774</v>
      </c>
      <c r="N4" s="22">
        <f t="shared" ref="N4:N67" si="1">(K4-J4)/(7/12)</f>
        <v>0.2160000000000569</v>
      </c>
      <c r="O4" s="4">
        <f t="shared" ref="O4:O5" si="2">(K4-G4)/2</f>
        <v>-0.15099999999998204</v>
      </c>
      <c r="Q4" s="28"/>
      <c r="R4"/>
      <c r="S4"/>
      <c r="T4"/>
      <c r="U4"/>
      <c r="V4"/>
    </row>
    <row r="5" spans="1:22" ht="15" x14ac:dyDescent="0.25">
      <c r="A5" s="3">
        <v>63</v>
      </c>
      <c r="B5" s="4">
        <v>2068328.3629999999</v>
      </c>
      <c r="C5" s="4">
        <v>6163767.9299999997</v>
      </c>
      <c r="D5" s="4">
        <v>329.02499999999998</v>
      </c>
      <c r="E5" s="9" t="s">
        <v>52</v>
      </c>
      <c r="F5" s="4"/>
      <c r="G5" s="4">
        <v>330.108</v>
      </c>
      <c r="H5" s="4">
        <v>330.06200000000001</v>
      </c>
      <c r="I5" s="4">
        <v>329.892</v>
      </c>
      <c r="J5" s="4">
        <v>329.53800000000001</v>
      </c>
      <c r="K5" s="4">
        <v>329.02499999999998</v>
      </c>
      <c r="L5" s="22">
        <f t="shared" si="0"/>
        <v>-7.8857142857129595E-2</v>
      </c>
      <c r="M5" s="4">
        <f t="shared" ref="M5:M6" si="3">J5-H5</f>
        <v>-0.52400000000000091</v>
      </c>
      <c r="N5" s="22">
        <f t="shared" si="1"/>
        <v>-0.87942857142862907</v>
      </c>
      <c r="O5" s="4">
        <f t="shared" si="2"/>
        <v>-0.54150000000001342</v>
      </c>
      <c r="Q5"/>
      <c r="R5"/>
      <c r="S5"/>
      <c r="T5"/>
      <c r="U5"/>
      <c r="V5"/>
    </row>
    <row r="6" spans="1:22" ht="15" x14ac:dyDescent="0.25">
      <c r="A6" s="3">
        <v>101</v>
      </c>
      <c r="B6" s="4">
        <v>2213141.1850000001</v>
      </c>
      <c r="C6" s="4">
        <v>6133281.3660000004</v>
      </c>
      <c r="D6" s="4">
        <v>141.35400000000001</v>
      </c>
      <c r="E6" s="9" t="s">
        <v>64</v>
      </c>
      <c r="F6" s="4">
        <v>141.89400000000001</v>
      </c>
      <c r="G6" s="4">
        <v>141.75299999999999</v>
      </c>
      <c r="H6" s="4">
        <v>141.78399999999999</v>
      </c>
      <c r="I6" s="4">
        <v>141.66800000000001</v>
      </c>
      <c r="J6" s="4">
        <v>141.39400000000001</v>
      </c>
      <c r="K6" s="4">
        <v>141.35400000000001</v>
      </c>
      <c r="L6" s="4">
        <f>H6-F6</f>
        <v>-0.11000000000001364</v>
      </c>
      <c r="M6" s="4">
        <f t="shared" si="3"/>
        <v>-0.38999999999998636</v>
      </c>
      <c r="N6" s="22">
        <f t="shared" si="1"/>
        <v>-6.8571428571414919E-2</v>
      </c>
      <c r="O6" s="4">
        <f>(K6-F6)/(31/12)</f>
        <v>-0.20903225806451303</v>
      </c>
      <c r="Q6"/>
      <c r="R6"/>
      <c r="S6"/>
      <c r="T6"/>
      <c r="U6"/>
      <c r="V6"/>
    </row>
    <row r="7" spans="1:22" ht="15" x14ac:dyDescent="0.25">
      <c r="A7" s="3">
        <v>108</v>
      </c>
      <c r="B7" s="4">
        <v>2342536.7230000002</v>
      </c>
      <c r="C7" s="4">
        <v>6022775.6560000004</v>
      </c>
      <c r="D7" s="4">
        <v>79.093000000000004</v>
      </c>
      <c r="E7" s="9" t="s">
        <v>2</v>
      </c>
      <c r="F7" s="4">
        <v>79.126000000000005</v>
      </c>
      <c r="G7" s="4"/>
      <c r="H7" s="4"/>
      <c r="I7" s="4"/>
      <c r="J7" s="4">
        <v>78.941999999999993</v>
      </c>
      <c r="K7" s="4">
        <v>79.093000000000004</v>
      </c>
      <c r="L7" s="4"/>
      <c r="M7" s="4"/>
      <c r="N7" s="22">
        <f t="shared" si="1"/>
        <v>0.25885714285716077</v>
      </c>
      <c r="O7" s="4">
        <f>(K7-F7)/(31/12)</f>
        <v>-1.277419354838758E-2</v>
      </c>
      <c r="Q7"/>
      <c r="R7"/>
      <c r="S7"/>
      <c r="T7"/>
      <c r="U7"/>
      <c r="V7"/>
    </row>
    <row r="8" spans="1:22" ht="15" x14ac:dyDescent="0.25">
      <c r="A8" s="3">
        <v>119</v>
      </c>
      <c r="B8" s="4">
        <v>2420921.5070000002</v>
      </c>
      <c r="C8" s="4">
        <v>6035543.1840000004</v>
      </c>
      <c r="D8" s="4">
        <v>111.16800000000001</v>
      </c>
      <c r="E8" s="5">
        <v>109.28</v>
      </c>
      <c r="F8" s="4">
        <v>111.229</v>
      </c>
      <c r="G8" s="4">
        <v>111.089</v>
      </c>
      <c r="H8" s="4">
        <v>111.136</v>
      </c>
      <c r="I8" s="4">
        <v>111.008</v>
      </c>
      <c r="J8" s="4">
        <v>110.94</v>
      </c>
      <c r="K8" s="4">
        <v>111.16800000000001</v>
      </c>
      <c r="L8" s="4">
        <f>H8-F8</f>
        <v>-9.3000000000003524E-2</v>
      </c>
      <c r="M8" s="4">
        <f>J8-H8</f>
        <v>-0.19599999999999795</v>
      </c>
      <c r="N8" s="22">
        <f t="shared" si="1"/>
        <v>0.39085714285715767</v>
      </c>
      <c r="O8" s="4">
        <f t="shared" ref="O8:O47" si="4">(K8-F8)/(31/12)</f>
        <v>-2.3612903225803679E-2</v>
      </c>
      <c r="Q8"/>
      <c r="R8"/>
      <c r="S8"/>
      <c r="T8"/>
      <c r="U8"/>
      <c r="V8"/>
    </row>
    <row r="9" spans="1:22" ht="15" x14ac:dyDescent="0.25">
      <c r="A9" s="3">
        <v>120</v>
      </c>
      <c r="B9" s="4">
        <v>2246626.071</v>
      </c>
      <c r="C9" s="4">
        <v>6356803.6540000001</v>
      </c>
      <c r="D9" s="4">
        <v>606.74099999999999</v>
      </c>
      <c r="E9" s="5">
        <v>604.16399999999999</v>
      </c>
      <c r="F9" s="4">
        <v>606.82899999999995</v>
      </c>
      <c r="G9" s="4"/>
      <c r="H9" s="4"/>
      <c r="I9" s="4"/>
      <c r="J9" s="4">
        <v>606.55999999999995</v>
      </c>
      <c r="K9" s="4">
        <v>606.74099999999999</v>
      </c>
      <c r="L9" s="4"/>
      <c r="M9" s="4"/>
      <c r="N9" s="22">
        <f t="shared" si="1"/>
        <v>0.31028571428578289</v>
      </c>
      <c r="O9" s="4">
        <f t="shared" si="4"/>
        <v>-3.4064516129018875E-2</v>
      </c>
      <c r="Q9"/>
      <c r="R9"/>
      <c r="S9"/>
      <c r="T9"/>
      <c r="U9"/>
      <c r="V9"/>
    </row>
    <row r="10" spans="1:22" ht="15" x14ac:dyDescent="0.25">
      <c r="A10" s="3">
        <v>121</v>
      </c>
      <c r="B10" s="4">
        <v>2244410.2409999999</v>
      </c>
      <c r="C10" s="4">
        <v>6123306.1840000004</v>
      </c>
      <c r="D10" s="4">
        <v>128.72800000000001</v>
      </c>
      <c r="E10" s="5" t="s">
        <v>3</v>
      </c>
      <c r="F10" s="4">
        <v>129.83199999999999</v>
      </c>
      <c r="G10" s="4">
        <v>129.59200000000001</v>
      </c>
      <c r="H10" s="4">
        <v>129.45099999999999</v>
      </c>
      <c r="I10" s="4">
        <v>129.18199999999999</v>
      </c>
      <c r="J10" s="4">
        <v>128.85</v>
      </c>
      <c r="K10" s="4">
        <v>128.72800000000001</v>
      </c>
      <c r="L10" s="4">
        <f t="shared" ref="L10:L30" si="5">H10-F10</f>
        <v>-0.38100000000000023</v>
      </c>
      <c r="M10" s="4">
        <f>J10-H10</f>
        <v>-0.60099999999999909</v>
      </c>
      <c r="N10" s="22">
        <f t="shared" si="1"/>
        <v>-0.20914285714283257</v>
      </c>
      <c r="O10" s="4">
        <f t="shared" si="4"/>
        <v>-0.42735483870967156</v>
      </c>
      <c r="Q10"/>
      <c r="R10"/>
      <c r="S10"/>
      <c r="T10"/>
      <c r="U10"/>
      <c r="V10"/>
    </row>
    <row r="11" spans="1:22" ht="15" x14ac:dyDescent="0.25">
      <c r="A11" s="3">
        <v>122</v>
      </c>
      <c r="B11" s="4">
        <v>2166402.75</v>
      </c>
      <c r="C11" s="4">
        <v>6153888.6119999997</v>
      </c>
      <c r="D11" s="4">
        <v>167.715</v>
      </c>
      <c r="E11" s="9" t="s">
        <v>4</v>
      </c>
      <c r="F11" s="4">
        <v>168.126</v>
      </c>
      <c r="G11" s="4">
        <v>168.03</v>
      </c>
      <c r="H11" s="4">
        <v>168.06</v>
      </c>
      <c r="I11" s="4">
        <v>168.03</v>
      </c>
      <c r="J11" s="4">
        <v>167.744</v>
      </c>
      <c r="K11" s="4">
        <v>167.715</v>
      </c>
      <c r="L11" s="4">
        <f t="shared" si="5"/>
        <v>-6.6000000000002501E-2</v>
      </c>
      <c r="M11" s="4">
        <f t="shared" ref="M11:M30" si="6">J11-H11</f>
        <v>-0.3160000000000025</v>
      </c>
      <c r="N11" s="22">
        <f t="shared" si="1"/>
        <v>-4.9714285714279473E-2</v>
      </c>
      <c r="O11" s="4">
        <f t="shared" si="4"/>
        <v>-0.1590967741935489</v>
      </c>
      <c r="Q11"/>
      <c r="R11"/>
      <c r="S11"/>
      <c r="T11"/>
      <c r="U11"/>
      <c r="V11"/>
    </row>
    <row r="12" spans="1:22" ht="15" x14ac:dyDescent="0.25">
      <c r="A12" s="3">
        <v>123</v>
      </c>
      <c r="B12" s="4">
        <v>2232691.2319999998</v>
      </c>
      <c r="C12" s="4">
        <v>6167201.6299999999</v>
      </c>
      <c r="D12" s="4">
        <v>161.65700000000001</v>
      </c>
      <c r="E12" s="9" t="s">
        <v>5</v>
      </c>
      <c r="F12" s="4">
        <v>162.755</v>
      </c>
      <c r="G12" s="4">
        <v>162.523</v>
      </c>
      <c r="H12" s="4">
        <v>162.411</v>
      </c>
      <c r="I12" s="4">
        <v>162.28</v>
      </c>
      <c r="J12" s="4">
        <v>161.75899999999999</v>
      </c>
      <c r="K12" s="4">
        <v>161.65700000000001</v>
      </c>
      <c r="L12" s="4">
        <f t="shared" si="5"/>
        <v>-0.34399999999999409</v>
      </c>
      <c r="M12" s="4">
        <f t="shared" si="6"/>
        <v>-0.65200000000001523</v>
      </c>
      <c r="N12" s="22">
        <f t="shared" si="1"/>
        <v>-0.17485714285710074</v>
      </c>
      <c r="O12" s="4">
        <f t="shared" si="4"/>
        <v>-0.42503225806451023</v>
      </c>
      <c r="Q12"/>
      <c r="R12"/>
      <c r="S12"/>
      <c r="T12"/>
      <c r="U12"/>
      <c r="V12"/>
    </row>
    <row r="13" spans="1:22" ht="15" x14ac:dyDescent="0.25">
      <c r="A13" s="3">
        <v>124</v>
      </c>
      <c r="B13" s="4">
        <v>2280839.156</v>
      </c>
      <c r="C13" s="4">
        <v>6138903.2949999999</v>
      </c>
      <c r="D13" s="4">
        <v>148.25700000000001</v>
      </c>
      <c r="E13" s="9" t="s">
        <v>6</v>
      </c>
      <c r="F13" s="4">
        <v>149.62299999999999</v>
      </c>
      <c r="G13" s="4">
        <v>149.416</v>
      </c>
      <c r="H13" s="4">
        <v>149.36600000000001</v>
      </c>
      <c r="I13" s="4">
        <v>148.99</v>
      </c>
      <c r="J13" s="4">
        <v>148.584</v>
      </c>
      <c r="K13" s="4">
        <v>148.25700000000001</v>
      </c>
      <c r="L13" s="4">
        <f t="shared" si="5"/>
        <v>-0.25699999999997658</v>
      </c>
      <c r="M13" s="4">
        <f t="shared" si="6"/>
        <v>-0.78200000000001069</v>
      </c>
      <c r="N13" s="22">
        <f t="shared" si="1"/>
        <v>-0.56057142857142539</v>
      </c>
      <c r="O13" s="4">
        <f t="shared" si="4"/>
        <v>-0.5287741935483814</v>
      </c>
      <c r="Q13"/>
      <c r="R13"/>
      <c r="S13"/>
      <c r="T13"/>
      <c r="U13"/>
      <c r="V13"/>
    </row>
    <row r="14" spans="1:22" ht="15" x14ac:dyDescent="0.25">
      <c r="A14" s="3">
        <v>125</v>
      </c>
      <c r="B14" s="4">
        <v>2185890.2519999999</v>
      </c>
      <c r="C14" s="4">
        <v>6122120.0650000004</v>
      </c>
      <c r="D14" s="4">
        <v>183.87100000000001</v>
      </c>
      <c r="E14" s="9" t="s">
        <v>7</v>
      </c>
      <c r="F14" s="4">
        <v>184.28700000000001</v>
      </c>
      <c r="G14" s="4">
        <v>184.16200000000001</v>
      </c>
      <c r="H14" s="4">
        <v>184.179</v>
      </c>
      <c r="I14" s="4">
        <v>184.15100000000001</v>
      </c>
      <c r="J14" s="4">
        <v>183.87200000000001</v>
      </c>
      <c r="K14" s="4">
        <v>183.87100000000001</v>
      </c>
      <c r="L14" s="4">
        <f t="shared" si="5"/>
        <v>-0.10800000000000409</v>
      </c>
      <c r="M14" s="4">
        <f t="shared" si="6"/>
        <v>-0.30699999999998795</v>
      </c>
      <c r="N14" s="22">
        <f t="shared" si="1"/>
        <v>-1.7142857142938997E-3</v>
      </c>
      <c r="O14" s="4">
        <f t="shared" si="4"/>
        <v>-0.16103225806451488</v>
      </c>
      <c r="Q14"/>
      <c r="R14"/>
      <c r="S14"/>
      <c r="T14"/>
      <c r="U14"/>
      <c r="V14"/>
    </row>
    <row r="15" spans="1:22" ht="15" x14ac:dyDescent="0.25">
      <c r="A15" s="3">
        <v>126</v>
      </c>
      <c r="B15" s="4">
        <v>2355392.8840000001</v>
      </c>
      <c r="C15" s="4">
        <v>6132094.6579999998</v>
      </c>
      <c r="D15" s="4">
        <v>167.321</v>
      </c>
      <c r="E15" s="9" t="s">
        <v>65</v>
      </c>
      <c r="F15" s="4">
        <v>167.392</v>
      </c>
      <c r="G15" s="4">
        <v>167.34299999999999</v>
      </c>
      <c r="H15" s="4">
        <v>167.328</v>
      </c>
      <c r="I15" s="4">
        <v>167.33799999999999</v>
      </c>
      <c r="J15" s="4">
        <v>167.14699999999999</v>
      </c>
      <c r="K15" s="4">
        <v>167.321</v>
      </c>
      <c r="L15" s="4">
        <f t="shared" si="5"/>
        <v>-6.3999999999992951E-2</v>
      </c>
      <c r="M15" s="4">
        <f t="shared" si="6"/>
        <v>-0.1810000000000116</v>
      </c>
      <c r="N15" s="22">
        <f t="shared" si="1"/>
        <v>0.29828571428572559</v>
      </c>
      <c r="O15" s="4">
        <f t="shared" si="4"/>
        <v>-2.7483870967741141E-2</v>
      </c>
      <c r="Q15"/>
      <c r="R15"/>
      <c r="S15"/>
      <c r="T15"/>
      <c r="U15"/>
      <c r="V15"/>
    </row>
    <row r="16" spans="1:22" ht="15" x14ac:dyDescent="0.25">
      <c r="A16" s="3">
        <v>127</v>
      </c>
      <c r="B16" s="4">
        <v>2195250.8199999998</v>
      </c>
      <c r="C16" s="4">
        <v>6199772.7290000003</v>
      </c>
      <c r="D16" s="4">
        <v>182.53</v>
      </c>
      <c r="E16" s="9" t="s">
        <v>8</v>
      </c>
      <c r="F16" s="4">
        <v>183.001</v>
      </c>
      <c r="G16" s="4">
        <v>183.05600000000001</v>
      </c>
      <c r="H16" s="4">
        <v>182.88900000000001</v>
      </c>
      <c r="I16" s="4">
        <v>182.91300000000001</v>
      </c>
      <c r="J16" s="4">
        <v>182.554</v>
      </c>
      <c r="K16" s="4">
        <v>182.53</v>
      </c>
      <c r="L16" s="4">
        <f t="shared" si="5"/>
        <v>-0.11199999999999477</v>
      </c>
      <c r="M16" s="4">
        <f t="shared" si="6"/>
        <v>-0.33500000000000796</v>
      </c>
      <c r="N16" s="22">
        <f t="shared" si="1"/>
        <v>-4.1142857142858702E-2</v>
      </c>
      <c r="O16" s="4">
        <f t="shared" si="4"/>
        <v>-0.18232258064516269</v>
      </c>
      <c r="Q16"/>
      <c r="R16"/>
      <c r="S16"/>
      <c r="T16"/>
      <c r="U16"/>
      <c r="V16"/>
    </row>
    <row r="17" spans="1:22" ht="15" x14ac:dyDescent="0.25">
      <c r="A17" s="3">
        <v>128</v>
      </c>
      <c r="B17" s="4">
        <v>2114491.8849999998</v>
      </c>
      <c r="C17" s="4">
        <v>6074855.7029999997</v>
      </c>
      <c r="D17" s="4">
        <v>619.25599999999997</v>
      </c>
      <c r="E17" s="9" t="s">
        <v>9</v>
      </c>
      <c r="F17" s="4">
        <v>619.38699999999994</v>
      </c>
      <c r="G17" s="4">
        <v>619.31700000000001</v>
      </c>
      <c r="H17" s="4">
        <v>619.30499999999995</v>
      </c>
      <c r="I17" s="4">
        <v>619.39400000000001</v>
      </c>
      <c r="J17" s="4">
        <v>619.16999999999996</v>
      </c>
      <c r="K17" s="4">
        <v>619.25599999999997</v>
      </c>
      <c r="L17" s="4">
        <f t="shared" si="5"/>
        <v>-8.1999999999993634E-2</v>
      </c>
      <c r="M17" s="4">
        <f t="shared" si="6"/>
        <v>-0.13499999999999091</v>
      </c>
      <c r="N17" s="22">
        <f t="shared" si="1"/>
        <v>0.14742857142859325</v>
      </c>
      <c r="O17" s="4">
        <f t="shared" si="4"/>
        <v>-5.0709677419343922E-2</v>
      </c>
      <c r="Q17"/>
      <c r="R17"/>
      <c r="S17"/>
      <c r="T17"/>
      <c r="U17"/>
      <c r="V17"/>
    </row>
    <row r="18" spans="1:22" ht="15" x14ac:dyDescent="0.25">
      <c r="A18" s="3">
        <v>129</v>
      </c>
      <c r="B18" s="4">
        <v>2198475.3870000001</v>
      </c>
      <c r="C18" s="4">
        <v>6133714.1030000001</v>
      </c>
      <c r="D18" s="4">
        <v>145.982</v>
      </c>
      <c r="E18" s="9" t="s">
        <v>10</v>
      </c>
      <c r="F18" s="4">
        <v>146.464</v>
      </c>
      <c r="G18" s="4">
        <v>146.37700000000001</v>
      </c>
      <c r="H18" s="4">
        <v>146.34299999999999</v>
      </c>
      <c r="I18" s="4">
        <v>146.31200000000001</v>
      </c>
      <c r="J18" s="4">
        <v>146.02699999999999</v>
      </c>
      <c r="K18" s="4">
        <v>145.982</v>
      </c>
      <c r="L18" s="4">
        <f t="shared" si="5"/>
        <v>-0.12100000000000932</v>
      </c>
      <c r="M18" s="4">
        <f t="shared" si="6"/>
        <v>-0.3160000000000025</v>
      </c>
      <c r="N18" s="22">
        <f t="shared" si="1"/>
        <v>-7.7142857142835697E-2</v>
      </c>
      <c r="O18" s="4">
        <f t="shared" si="4"/>
        <v>-0.18658064516129005</v>
      </c>
      <c r="Q18"/>
      <c r="R18"/>
      <c r="S18"/>
      <c r="T18"/>
      <c r="U18"/>
      <c r="V18"/>
    </row>
    <row r="19" spans="1:22" ht="15" x14ac:dyDescent="0.25">
      <c r="A19" s="3">
        <v>130</v>
      </c>
      <c r="B19" s="4">
        <v>2365903.8489999999</v>
      </c>
      <c r="C19" s="4">
        <v>6000988.7000000002</v>
      </c>
      <c r="D19" s="4">
        <v>73.350999999999999</v>
      </c>
      <c r="E19" s="9" t="s">
        <v>11</v>
      </c>
      <c r="F19" s="4">
        <v>73.272999999999996</v>
      </c>
      <c r="G19" s="4">
        <v>73.221000000000004</v>
      </c>
      <c r="H19" s="4">
        <v>73.236999999999995</v>
      </c>
      <c r="I19" s="4">
        <v>73.141999999999996</v>
      </c>
      <c r="J19" s="4">
        <v>73.058000000000007</v>
      </c>
      <c r="K19" s="4">
        <v>73.350999999999999</v>
      </c>
      <c r="L19" s="4">
        <f t="shared" si="5"/>
        <v>-3.6000000000001364E-2</v>
      </c>
      <c r="M19" s="4">
        <f t="shared" si="6"/>
        <v>-0.17899999999998784</v>
      </c>
      <c r="N19" s="22">
        <f t="shared" si="1"/>
        <v>0.50228571428570079</v>
      </c>
      <c r="O19" s="4">
        <f t="shared" si="4"/>
        <v>3.0193548387097917E-2</v>
      </c>
      <c r="Q19"/>
      <c r="R19"/>
      <c r="S19"/>
      <c r="T19"/>
      <c r="U19"/>
      <c r="V19"/>
    </row>
    <row r="20" spans="1:22" ht="15" x14ac:dyDescent="0.25">
      <c r="A20" s="3">
        <v>131</v>
      </c>
      <c r="B20" s="4">
        <v>2332746.483</v>
      </c>
      <c r="C20" s="4">
        <v>6191751.9809999997</v>
      </c>
      <c r="D20" s="4">
        <v>243.15600000000001</v>
      </c>
      <c r="E20" s="9" t="s">
        <v>66</v>
      </c>
      <c r="F20" s="4">
        <v>243.17500000000001</v>
      </c>
      <c r="G20" s="4">
        <v>243.22200000000001</v>
      </c>
      <c r="H20" s="4">
        <v>243.19300000000001</v>
      </c>
      <c r="I20" s="4">
        <v>243.26499999999999</v>
      </c>
      <c r="J20" s="4">
        <v>243.01</v>
      </c>
      <c r="K20" s="4">
        <v>243.15600000000001</v>
      </c>
      <c r="L20" s="4">
        <f t="shared" si="5"/>
        <v>1.8000000000000682E-2</v>
      </c>
      <c r="M20" s="4">
        <f t="shared" si="6"/>
        <v>-0.18300000000002115</v>
      </c>
      <c r="N20" s="22">
        <f t="shared" si="1"/>
        <v>0.25028571428573998</v>
      </c>
      <c r="O20" s="4">
        <f t="shared" si="4"/>
        <v>-7.3548387096795311E-3</v>
      </c>
      <c r="Q20"/>
      <c r="R20"/>
      <c r="S20"/>
      <c r="T20"/>
      <c r="U20"/>
      <c r="V20"/>
    </row>
    <row r="21" spans="1:22" ht="15" x14ac:dyDescent="0.25">
      <c r="A21" s="3">
        <v>132</v>
      </c>
      <c r="B21" s="4">
        <v>2249201.6230000001</v>
      </c>
      <c r="C21" s="4">
        <v>6122773.8619999997</v>
      </c>
      <c r="D21" s="4">
        <v>125.86499999999999</v>
      </c>
      <c r="E21" s="9" t="s">
        <v>12</v>
      </c>
      <c r="F21" s="4">
        <v>127.21</v>
      </c>
      <c r="G21" s="4">
        <v>126.93600000000001</v>
      </c>
      <c r="H21" s="4">
        <v>126.81699999999999</v>
      </c>
      <c r="I21" s="4">
        <v>126.39700000000001</v>
      </c>
      <c r="J21" s="4">
        <v>126.107</v>
      </c>
      <c r="K21" s="4">
        <v>125.86499999999999</v>
      </c>
      <c r="L21" s="4">
        <f t="shared" si="5"/>
        <v>-0.39300000000000068</v>
      </c>
      <c r="M21" s="4">
        <f t="shared" si="6"/>
        <v>-0.70999999999999375</v>
      </c>
      <c r="N21" s="22">
        <f t="shared" si="1"/>
        <v>-0.41485714285715042</v>
      </c>
      <c r="O21" s="4">
        <f t="shared" si="4"/>
        <v>-0.52064516129032212</v>
      </c>
      <c r="Q21"/>
      <c r="R21"/>
      <c r="S21"/>
      <c r="T21"/>
      <c r="U21"/>
      <c r="V21"/>
    </row>
    <row r="22" spans="1:22" ht="15" x14ac:dyDescent="0.25">
      <c r="A22" s="3">
        <v>133</v>
      </c>
      <c r="B22" s="4">
        <v>2273311.3569999998</v>
      </c>
      <c r="C22" s="4">
        <v>6111332.0970000001</v>
      </c>
      <c r="D22" s="4">
        <v>121.282</v>
      </c>
      <c r="E22" s="9" t="s">
        <v>13</v>
      </c>
      <c r="F22" s="4">
        <v>122.331</v>
      </c>
      <c r="G22" s="4">
        <v>122.215</v>
      </c>
      <c r="H22" s="4">
        <v>121.98399999999999</v>
      </c>
      <c r="I22" s="4">
        <v>121.74</v>
      </c>
      <c r="J22" s="4">
        <v>121.358</v>
      </c>
      <c r="K22" s="4">
        <v>121.282</v>
      </c>
      <c r="L22" s="4">
        <f t="shared" si="5"/>
        <v>-0.34700000000000841</v>
      </c>
      <c r="M22" s="4">
        <f t="shared" si="6"/>
        <v>-0.62599999999999056</v>
      </c>
      <c r="N22" s="22">
        <f t="shared" si="1"/>
        <v>-0.13028571428572733</v>
      </c>
      <c r="O22" s="4">
        <f t="shared" si="4"/>
        <v>-0.40606451612903477</v>
      </c>
      <c r="Q22"/>
      <c r="R22"/>
      <c r="S22"/>
      <c r="T22"/>
      <c r="U22"/>
      <c r="V22"/>
    </row>
    <row r="23" spans="1:22" ht="15" x14ac:dyDescent="0.25">
      <c r="A23" s="3">
        <v>134</v>
      </c>
      <c r="B23" s="4">
        <v>2202620.3969999999</v>
      </c>
      <c r="C23" s="4">
        <v>6330007.5949999997</v>
      </c>
      <c r="D23" s="4">
        <v>290.07499999999999</v>
      </c>
      <c r="E23" s="9" t="s">
        <v>67</v>
      </c>
      <c r="F23" s="4">
        <v>290.16399999999999</v>
      </c>
      <c r="G23" s="4">
        <v>290.245</v>
      </c>
      <c r="H23" s="4">
        <v>290.02600000000001</v>
      </c>
      <c r="I23" s="4">
        <v>290.09899999999999</v>
      </c>
      <c r="J23" s="4">
        <v>289.91800000000001</v>
      </c>
      <c r="K23" s="4">
        <v>290.07499999999999</v>
      </c>
      <c r="L23" s="4">
        <f t="shared" si="5"/>
        <v>-0.13799999999997681</v>
      </c>
      <c r="M23" s="4">
        <f t="shared" si="6"/>
        <v>-0.10800000000000409</v>
      </c>
      <c r="N23" s="22">
        <f t="shared" si="1"/>
        <v>0.26914285714282671</v>
      </c>
      <c r="O23" s="4">
        <f t="shared" si="4"/>
        <v>-3.4451612903225279E-2</v>
      </c>
      <c r="Q23"/>
      <c r="R23"/>
      <c r="S23"/>
      <c r="T23"/>
      <c r="U23"/>
      <c r="V23"/>
    </row>
    <row r="24" spans="1:22" ht="15" x14ac:dyDescent="0.25">
      <c r="A24" s="3">
        <v>135</v>
      </c>
      <c r="B24" s="4">
        <v>2280213.5389999999</v>
      </c>
      <c r="C24" s="4">
        <v>6203601.8059999999</v>
      </c>
      <c r="D24" s="4">
        <v>235.899</v>
      </c>
      <c r="E24" s="9" t="s">
        <v>53</v>
      </c>
      <c r="F24" s="4">
        <v>236.80199999999999</v>
      </c>
      <c r="G24" s="4">
        <v>236.73</v>
      </c>
      <c r="H24" s="4">
        <v>236.59800000000001</v>
      </c>
      <c r="I24" s="4">
        <v>236.51499999999999</v>
      </c>
      <c r="J24" s="4">
        <v>236.14400000000001</v>
      </c>
      <c r="K24" s="4">
        <v>235.899</v>
      </c>
      <c r="L24" s="4">
        <f t="shared" si="5"/>
        <v>-0.20399999999997931</v>
      </c>
      <c r="M24" s="4">
        <f t="shared" si="6"/>
        <v>-0.45400000000000773</v>
      </c>
      <c r="N24" s="22">
        <f t="shared" si="1"/>
        <v>-0.42000000000000776</v>
      </c>
      <c r="O24" s="4">
        <f t="shared" si="4"/>
        <v>-0.34954838709677094</v>
      </c>
      <c r="Q24"/>
      <c r="R24"/>
      <c r="S24"/>
      <c r="T24"/>
      <c r="U24"/>
      <c r="V24"/>
    </row>
    <row r="25" spans="1:22" ht="15" x14ac:dyDescent="0.25">
      <c r="A25" s="3">
        <v>137</v>
      </c>
      <c r="B25" s="4">
        <v>2271706.3870000001</v>
      </c>
      <c r="C25" s="4">
        <v>6053044.1600000001</v>
      </c>
      <c r="D25" s="4">
        <v>100.761</v>
      </c>
      <c r="E25" s="9" t="s">
        <v>54</v>
      </c>
      <c r="F25" s="4">
        <v>101.086</v>
      </c>
      <c r="G25" s="4">
        <v>101.03700000000001</v>
      </c>
      <c r="H25" s="4">
        <v>100.983</v>
      </c>
      <c r="I25" s="4">
        <v>100.934</v>
      </c>
      <c r="J25" s="4">
        <v>100.7</v>
      </c>
      <c r="K25" s="4">
        <v>100.761</v>
      </c>
      <c r="L25" s="4">
        <f t="shared" si="5"/>
        <v>-0.10299999999999443</v>
      </c>
      <c r="M25" s="4">
        <f t="shared" si="6"/>
        <v>-0.28300000000000125</v>
      </c>
      <c r="N25" s="22">
        <f t="shared" si="1"/>
        <v>0.10457142857141628</v>
      </c>
      <c r="O25" s="4">
        <f t="shared" si="4"/>
        <v>-0.12580645161290432</v>
      </c>
      <c r="Q25"/>
      <c r="R25"/>
      <c r="S25"/>
      <c r="T25"/>
      <c r="U25"/>
      <c r="V25"/>
    </row>
    <row r="26" spans="1:22" ht="15" x14ac:dyDescent="0.25">
      <c r="A26" s="3">
        <v>138</v>
      </c>
      <c r="B26" s="4">
        <v>2423374.0970000001</v>
      </c>
      <c r="C26" s="4">
        <v>5929562.7180000003</v>
      </c>
      <c r="D26" s="4">
        <v>239.28299999999999</v>
      </c>
      <c r="E26" s="9" t="s">
        <v>14</v>
      </c>
      <c r="F26" s="4">
        <v>239.03299999999999</v>
      </c>
      <c r="G26" s="4">
        <v>238.999</v>
      </c>
      <c r="H26" s="4">
        <v>239.035</v>
      </c>
      <c r="I26" s="4">
        <v>238.90600000000001</v>
      </c>
      <c r="J26" s="4">
        <v>238.804</v>
      </c>
      <c r="K26" s="4">
        <v>239.28299999999999</v>
      </c>
      <c r="L26" s="4">
        <f t="shared" si="5"/>
        <v>2.0000000000095497E-3</v>
      </c>
      <c r="M26" s="4">
        <f t="shared" si="6"/>
        <v>-0.23099999999999454</v>
      </c>
      <c r="N26" s="22">
        <f t="shared" si="1"/>
        <v>0.82114285714283142</v>
      </c>
      <c r="O26" s="4">
        <f t="shared" si="4"/>
        <v>9.6774193548387094E-2</v>
      </c>
      <c r="Q26"/>
      <c r="R26"/>
      <c r="S26"/>
      <c r="T26"/>
      <c r="U26"/>
      <c r="V26"/>
    </row>
    <row r="27" spans="1:22" ht="15" x14ac:dyDescent="0.25">
      <c r="A27" s="3">
        <v>139</v>
      </c>
      <c r="B27" s="4">
        <v>2099649.6910000001</v>
      </c>
      <c r="C27" s="4">
        <v>6250235.0269999998</v>
      </c>
      <c r="D27" s="4">
        <v>186.36199999999999</v>
      </c>
      <c r="E27" s="9" t="s">
        <v>15</v>
      </c>
      <c r="F27" s="4">
        <v>187.179</v>
      </c>
      <c r="G27" s="4">
        <v>187.05500000000001</v>
      </c>
      <c r="H27" s="4">
        <v>186.98099999999999</v>
      </c>
      <c r="I27" s="4">
        <v>186.9</v>
      </c>
      <c r="J27" s="4">
        <v>186.53700000000001</v>
      </c>
      <c r="K27" s="4">
        <v>186.36199999999999</v>
      </c>
      <c r="L27" s="4">
        <f t="shared" si="5"/>
        <v>-0.1980000000000075</v>
      </c>
      <c r="M27" s="4">
        <f t="shared" si="6"/>
        <v>-0.4439999999999884</v>
      </c>
      <c r="N27" s="22">
        <f t="shared" si="1"/>
        <v>-0.30000000000001947</v>
      </c>
      <c r="O27" s="4">
        <f t="shared" si="4"/>
        <v>-0.31625806451613181</v>
      </c>
      <c r="Q27"/>
      <c r="R27"/>
      <c r="S27"/>
      <c r="T27"/>
      <c r="U27"/>
      <c r="V27"/>
    </row>
    <row r="28" spans="1:22" ht="15" x14ac:dyDescent="0.25">
      <c r="A28" s="3">
        <v>140</v>
      </c>
      <c r="B28" s="4">
        <v>2172846.9810000001</v>
      </c>
      <c r="C28" s="4">
        <v>6309610.3020000001</v>
      </c>
      <c r="D28" s="4">
        <v>292.44799999999998</v>
      </c>
      <c r="E28" s="9" t="s">
        <v>16</v>
      </c>
      <c r="F28" s="4">
        <v>292.58199999999999</v>
      </c>
      <c r="G28" s="4">
        <v>292.62299999999999</v>
      </c>
      <c r="H28" s="4">
        <v>292.50799999999998</v>
      </c>
      <c r="I28" s="4">
        <v>292.577</v>
      </c>
      <c r="J28" s="4">
        <v>292.27</v>
      </c>
      <c r="K28" s="4">
        <v>292.44799999999998</v>
      </c>
      <c r="L28" s="4">
        <f t="shared" si="5"/>
        <v>-7.4000000000012278E-2</v>
      </c>
      <c r="M28" s="4">
        <f t="shared" si="6"/>
        <v>-0.23799999999999955</v>
      </c>
      <c r="N28" s="22">
        <f t="shared" si="1"/>
        <v>0.30514285714285244</v>
      </c>
      <c r="O28" s="4">
        <f t="shared" si="4"/>
        <v>-5.1870967741941117E-2</v>
      </c>
      <c r="Q28"/>
      <c r="R28"/>
      <c r="S28"/>
      <c r="T28"/>
      <c r="U28"/>
      <c r="V28"/>
    </row>
    <row r="29" spans="1:22" ht="15" x14ac:dyDescent="0.25">
      <c r="A29" s="3">
        <v>141</v>
      </c>
      <c r="B29" s="4">
        <v>2207496.733</v>
      </c>
      <c r="C29" s="4">
        <v>6274591.7719999999</v>
      </c>
      <c r="D29" s="4">
        <v>285.20499999999998</v>
      </c>
      <c r="E29" s="9" t="s">
        <v>68</v>
      </c>
      <c r="F29" s="4">
        <v>285.55399999999997</v>
      </c>
      <c r="G29" s="4">
        <v>285.52199999999999</v>
      </c>
      <c r="H29" s="4">
        <v>285.37799999999999</v>
      </c>
      <c r="I29" s="4">
        <v>285.48599999999999</v>
      </c>
      <c r="J29" s="4">
        <v>285.17099999999999</v>
      </c>
      <c r="K29" s="4">
        <v>285.20499999999998</v>
      </c>
      <c r="L29" s="4">
        <f t="shared" si="5"/>
        <v>-0.17599999999998772</v>
      </c>
      <c r="M29" s="4">
        <f t="shared" si="6"/>
        <v>-0.20699999999999363</v>
      </c>
      <c r="N29" s="22">
        <f t="shared" si="1"/>
        <v>5.8285714285700251E-2</v>
      </c>
      <c r="O29" s="4">
        <f t="shared" si="4"/>
        <v>-0.13509677419354432</v>
      </c>
      <c r="Q29"/>
      <c r="R29"/>
      <c r="S29"/>
      <c r="T29"/>
      <c r="U29"/>
      <c r="V29"/>
    </row>
    <row r="30" spans="1:22" ht="15" x14ac:dyDescent="0.25">
      <c r="A30" s="3">
        <v>142</v>
      </c>
      <c r="B30" s="4">
        <v>2239184.3369999998</v>
      </c>
      <c r="C30" s="4">
        <v>6329798.0190000003</v>
      </c>
      <c r="D30" s="4">
        <v>430.44600000000003</v>
      </c>
      <c r="E30" s="9" t="s">
        <v>55</v>
      </c>
      <c r="F30" s="4">
        <v>430.54199999999997</v>
      </c>
      <c r="G30" s="4">
        <v>430.66899999999998</v>
      </c>
      <c r="H30" s="4">
        <v>430.40699999999998</v>
      </c>
      <c r="I30" s="4">
        <v>430.548</v>
      </c>
      <c r="J30" s="4">
        <v>430.25799999999998</v>
      </c>
      <c r="K30" s="4">
        <v>430.44600000000003</v>
      </c>
      <c r="L30" s="4">
        <f t="shared" si="5"/>
        <v>-0.13499999999999091</v>
      </c>
      <c r="M30" s="4">
        <f t="shared" si="6"/>
        <v>-0.14900000000000091</v>
      </c>
      <c r="N30" s="22">
        <f t="shared" si="1"/>
        <v>0.32228571428579145</v>
      </c>
      <c r="O30" s="4">
        <f t="shared" si="4"/>
        <v>-3.7161290322560048E-2</v>
      </c>
      <c r="Q30"/>
      <c r="R30"/>
      <c r="S30"/>
      <c r="T30"/>
      <c r="U30"/>
      <c r="V30"/>
    </row>
    <row r="31" spans="1:22" ht="15" x14ac:dyDescent="0.25">
      <c r="A31" s="3">
        <v>143</v>
      </c>
      <c r="B31" s="4">
        <v>2282575.6039999998</v>
      </c>
      <c r="C31" s="4">
        <v>6342236.4349999996</v>
      </c>
      <c r="D31" s="4">
        <v>1107.2439999999999</v>
      </c>
      <c r="E31" s="9" t="s">
        <v>56</v>
      </c>
      <c r="F31" s="4">
        <v>1107.318</v>
      </c>
      <c r="G31" s="4"/>
      <c r="H31" s="4"/>
      <c r="I31" s="4"/>
      <c r="J31" s="4">
        <v>1107.068</v>
      </c>
      <c r="K31" s="4">
        <v>1107.2439999999999</v>
      </c>
      <c r="L31" s="4"/>
      <c r="M31" s="4"/>
      <c r="N31" s="22">
        <f t="shared" si="1"/>
        <v>0.3017142857141672</v>
      </c>
      <c r="O31" s="4">
        <f t="shared" si="4"/>
        <v>-2.8645161290349337E-2</v>
      </c>
      <c r="Q31"/>
      <c r="R31"/>
      <c r="S31"/>
      <c r="T31"/>
      <c r="U31"/>
      <c r="V31"/>
    </row>
    <row r="32" spans="1:22" ht="15" x14ac:dyDescent="0.25">
      <c r="A32" s="3">
        <v>144</v>
      </c>
      <c r="B32" s="4">
        <v>2221992.48</v>
      </c>
      <c r="C32" s="4">
        <v>6029550.8550000004</v>
      </c>
      <c r="D32" s="4">
        <v>314.10700000000003</v>
      </c>
      <c r="E32" s="9" t="s">
        <v>17</v>
      </c>
      <c r="F32" s="4">
        <v>314.29199999999997</v>
      </c>
      <c r="G32" s="4">
        <v>314.30599999999998</v>
      </c>
      <c r="H32" s="4">
        <v>314.28699999999998</v>
      </c>
      <c r="I32" s="4">
        <v>314.29300000000001</v>
      </c>
      <c r="J32" s="4">
        <v>314.142</v>
      </c>
      <c r="K32" s="4">
        <v>314.10700000000003</v>
      </c>
      <c r="L32" s="4">
        <f t="shared" ref="L32:L36" si="7">H32-F32</f>
        <v>-4.9999999999954525E-3</v>
      </c>
      <c r="M32" s="4">
        <f t="shared" ref="M32:M36" si="8">J32-H32</f>
        <v>-0.14499999999998181</v>
      </c>
      <c r="N32" s="22">
        <f t="shared" si="1"/>
        <v>-5.9999999999945423E-2</v>
      </c>
      <c r="O32" s="4">
        <f t="shared" si="4"/>
        <v>-7.1612903225785327E-2</v>
      </c>
      <c r="Q32"/>
      <c r="R32"/>
      <c r="S32"/>
      <c r="T32"/>
      <c r="U32"/>
      <c r="V32"/>
    </row>
    <row r="33" spans="1:22" ht="15" x14ac:dyDescent="0.25">
      <c r="A33" s="3">
        <v>145</v>
      </c>
      <c r="B33" s="4">
        <v>2199134.5750000002</v>
      </c>
      <c r="C33" s="4">
        <v>6397420.4210000001</v>
      </c>
      <c r="D33" s="4">
        <v>494.15699999999998</v>
      </c>
      <c r="E33" s="9" t="s">
        <v>18</v>
      </c>
      <c r="F33" s="4">
        <v>494.28100000000001</v>
      </c>
      <c r="G33" s="4">
        <v>494.49299999999999</v>
      </c>
      <c r="H33" s="4">
        <v>494.20499999999998</v>
      </c>
      <c r="I33" s="4">
        <v>494.39800000000002</v>
      </c>
      <c r="J33" s="4">
        <v>494.02499999999998</v>
      </c>
      <c r="K33" s="4">
        <v>494.15699999999998</v>
      </c>
      <c r="L33" s="4">
        <f t="shared" si="7"/>
        <v>-7.6000000000021828E-2</v>
      </c>
      <c r="M33" s="4">
        <f t="shared" si="8"/>
        <v>-0.18000000000000682</v>
      </c>
      <c r="N33" s="22">
        <f t="shared" si="1"/>
        <v>0.22628571428572283</v>
      </c>
      <c r="O33" s="4">
        <f t="shared" si="4"/>
        <v>-4.8000000000009153E-2</v>
      </c>
      <c r="Q33"/>
      <c r="R33"/>
      <c r="S33"/>
      <c r="T33"/>
      <c r="U33"/>
      <c r="V33"/>
    </row>
    <row r="34" spans="1:22" ht="15" x14ac:dyDescent="0.25">
      <c r="A34" s="3">
        <v>146</v>
      </c>
      <c r="B34" s="4">
        <v>2275034.3199999998</v>
      </c>
      <c r="C34" s="4">
        <v>5961519.2999999998</v>
      </c>
      <c r="D34" s="4">
        <v>285.33999999999997</v>
      </c>
      <c r="E34" s="9" t="s">
        <v>19</v>
      </c>
      <c r="F34" s="4">
        <v>285.34399999999999</v>
      </c>
      <c r="G34" s="4">
        <v>285.33999999999997</v>
      </c>
      <c r="H34" s="4">
        <v>285.33999999999997</v>
      </c>
      <c r="I34" s="4">
        <v>285.33999999999997</v>
      </c>
      <c r="J34" s="4">
        <v>285.33999999999997</v>
      </c>
      <c r="K34" s="4">
        <v>285.33999999999997</v>
      </c>
      <c r="L34" s="4">
        <f>H34-F34</f>
        <v>-4.0000000000190994E-3</v>
      </c>
      <c r="M34" s="4">
        <f t="shared" si="8"/>
        <v>0</v>
      </c>
      <c r="N34" s="22">
        <f>(K34-J34)/(7/12)</f>
        <v>0</v>
      </c>
      <c r="O34" s="4">
        <f t="shared" si="4"/>
        <v>-1.5483870967815867E-3</v>
      </c>
      <c r="Q34"/>
      <c r="R34"/>
      <c r="S34"/>
      <c r="T34"/>
      <c r="U34"/>
      <c r="V34"/>
    </row>
    <row r="35" spans="1:22" ht="15" x14ac:dyDescent="0.25">
      <c r="A35" s="3">
        <v>147</v>
      </c>
      <c r="B35" s="4">
        <v>2238612.3640000001</v>
      </c>
      <c r="C35" s="4">
        <v>6104481.3289999999</v>
      </c>
      <c r="D35" s="4">
        <v>123.873</v>
      </c>
      <c r="E35" s="9" t="s">
        <v>20</v>
      </c>
      <c r="F35" s="4">
        <v>124.289</v>
      </c>
      <c r="G35" s="4">
        <v>124.197</v>
      </c>
      <c r="H35" s="4">
        <v>124.116</v>
      </c>
      <c r="I35" s="4">
        <v>124.02200000000001</v>
      </c>
      <c r="J35" s="4">
        <v>123.849</v>
      </c>
      <c r="K35" s="4">
        <v>123.873</v>
      </c>
      <c r="L35" s="4">
        <f t="shared" si="7"/>
        <v>-0.17300000000000182</v>
      </c>
      <c r="M35" s="4">
        <f t="shared" si="8"/>
        <v>-0.26699999999999591</v>
      </c>
      <c r="N35" s="22">
        <f t="shared" si="1"/>
        <v>4.1142857142858702E-2</v>
      </c>
      <c r="O35" s="4">
        <f t="shared" si="4"/>
        <v>-0.16103225806451488</v>
      </c>
      <c r="Q35"/>
      <c r="R35"/>
      <c r="S35"/>
      <c r="T35"/>
      <c r="U35"/>
      <c r="V35"/>
    </row>
    <row r="36" spans="1:22" ht="15" x14ac:dyDescent="0.25">
      <c r="A36" s="3">
        <v>148</v>
      </c>
      <c r="B36" s="4">
        <v>2392467.5070000002</v>
      </c>
      <c r="C36" s="4">
        <v>6061625.6330000004</v>
      </c>
      <c r="D36" s="4">
        <v>134.267</v>
      </c>
      <c r="E36" s="9" t="s">
        <v>21</v>
      </c>
      <c r="F36" s="4">
        <v>134.35</v>
      </c>
      <c r="G36" s="4">
        <v>134.203</v>
      </c>
      <c r="H36" s="4">
        <v>134.21899999999999</v>
      </c>
      <c r="I36" s="4">
        <v>134.154</v>
      </c>
      <c r="J36" s="4">
        <v>133.98699999999999</v>
      </c>
      <c r="K36" s="4">
        <v>134.267</v>
      </c>
      <c r="L36" s="4">
        <f t="shared" si="7"/>
        <v>-0.13100000000000023</v>
      </c>
      <c r="M36" s="4">
        <f t="shared" si="8"/>
        <v>-0.23199999999999932</v>
      </c>
      <c r="N36" s="22">
        <f t="shared" si="1"/>
        <v>0.48000000000000193</v>
      </c>
      <c r="O36" s="4">
        <f t="shared" si="4"/>
        <v>-3.2129032258063898E-2</v>
      </c>
      <c r="Q36"/>
      <c r="R36"/>
      <c r="S36"/>
      <c r="T36"/>
      <c r="U36"/>
      <c r="V36"/>
    </row>
    <row r="37" spans="1:22" ht="15" x14ac:dyDescent="0.25">
      <c r="A37" s="3">
        <v>150</v>
      </c>
      <c r="B37" s="4">
        <v>2376151.7239999999</v>
      </c>
      <c r="C37" s="4">
        <v>5971948.1909999996</v>
      </c>
      <c r="D37" s="4">
        <v>97.313999999999993</v>
      </c>
      <c r="E37" s="9" t="s">
        <v>22</v>
      </c>
      <c r="F37" s="4">
        <v>97.215999999999994</v>
      </c>
      <c r="G37" s="4"/>
      <c r="H37" s="4"/>
      <c r="I37" s="4"/>
      <c r="J37" s="4">
        <v>96.983999999999995</v>
      </c>
      <c r="K37" s="4">
        <v>97.313999999999993</v>
      </c>
      <c r="L37" s="4"/>
      <c r="M37" s="4"/>
      <c r="N37" s="22">
        <f t="shared" si="1"/>
        <v>0.56571428571428273</v>
      </c>
      <c r="O37" s="4">
        <f t="shared" si="4"/>
        <v>3.7935483870967346E-2</v>
      </c>
      <c r="Q37"/>
      <c r="R37"/>
      <c r="S37"/>
      <c r="T37"/>
      <c r="U37"/>
      <c r="V37"/>
    </row>
    <row r="38" spans="1:22" ht="15" x14ac:dyDescent="0.25">
      <c r="A38" s="3">
        <v>152</v>
      </c>
      <c r="B38" s="4">
        <v>2322364.182</v>
      </c>
      <c r="C38" s="4">
        <v>6025789.0389999999</v>
      </c>
      <c r="D38" s="4">
        <v>84.674000000000007</v>
      </c>
      <c r="E38" s="9" t="s">
        <v>23</v>
      </c>
      <c r="F38" s="4">
        <v>84.685000000000002</v>
      </c>
      <c r="G38" s="4">
        <v>84.647000000000006</v>
      </c>
      <c r="H38" s="4">
        <v>84.623000000000005</v>
      </c>
      <c r="I38" s="4">
        <v>84.653999999999996</v>
      </c>
      <c r="J38" s="4">
        <v>84.396000000000001</v>
      </c>
      <c r="K38" s="4">
        <v>84.674000000000007</v>
      </c>
      <c r="L38" s="4">
        <f>H38-F38</f>
        <v>-6.1999999999997613E-2</v>
      </c>
      <c r="M38" s="4">
        <f t="shared" ref="M38:M47" si="9">J38-H38</f>
        <v>-0.22700000000000387</v>
      </c>
      <c r="N38" s="22">
        <f t="shared" si="1"/>
        <v>0.47657142857143847</v>
      </c>
      <c r="O38" s="4">
        <f t="shared" si="4"/>
        <v>-4.2580645161273594E-3</v>
      </c>
      <c r="Q38"/>
      <c r="R38"/>
      <c r="S38"/>
      <c r="T38"/>
      <c r="U38"/>
      <c r="V38"/>
    </row>
    <row r="39" spans="1:22" ht="15" x14ac:dyDescent="0.25">
      <c r="A39" s="3">
        <v>153</v>
      </c>
      <c r="B39" s="4">
        <v>2183877.3590000002</v>
      </c>
      <c r="C39" s="4">
        <v>6142113.6370000001</v>
      </c>
      <c r="D39" s="4">
        <v>154.47800000000001</v>
      </c>
      <c r="E39" s="9" t="s">
        <v>57</v>
      </c>
      <c r="F39" s="4">
        <v>154.80000000000001</v>
      </c>
      <c r="G39" s="4">
        <v>154.779</v>
      </c>
      <c r="H39" s="4">
        <v>154.755</v>
      </c>
      <c r="I39" s="4">
        <v>154.77099999999999</v>
      </c>
      <c r="J39" s="4">
        <v>154.43199999999999</v>
      </c>
      <c r="K39" s="4">
        <v>154.47800000000001</v>
      </c>
      <c r="L39" s="4">
        <f t="shared" ref="L39:L47" si="10">H39-F39</f>
        <v>-4.5000000000015916E-2</v>
      </c>
      <c r="M39" s="4">
        <f t="shared" si="9"/>
        <v>-0.3230000000000075</v>
      </c>
      <c r="N39" s="22">
        <f t="shared" si="1"/>
        <v>7.885714285717832E-2</v>
      </c>
      <c r="O39" s="4">
        <f t="shared" si="4"/>
        <v>-0.12464516129032363</v>
      </c>
      <c r="Q39"/>
      <c r="R39"/>
      <c r="S39"/>
      <c r="T39"/>
      <c r="U39"/>
      <c r="V39"/>
    </row>
    <row r="40" spans="1:22" ht="15" x14ac:dyDescent="0.25">
      <c r="A40" s="3">
        <v>154</v>
      </c>
      <c r="B40" s="4">
        <v>2149040.2659999998</v>
      </c>
      <c r="C40" s="4">
        <v>6261382.7470000004</v>
      </c>
      <c r="D40" s="4">
        <v>229.80799999999999</v>
      </c>
      <c r="E40" s="9" t="s">
        <v>69</v>
      </c>
      <c r="F40" s="4">
        <v>230.11099999999999</v>
      </c>
      <c r="G40" s="4">
        <v>230.08099999999999</v>
      </c>
      <c r="H40" s="4">
        <v>229.99100000000001</v>
      </c>
      <c r="I40" s="4">
        <v>230.083</v>
      </c>
      <c r="J40" s="4">
        <v>229.77600000000001</v>
      </c>
      <c r="K40" s="4">
        <v>229.80799999999999</v>
      </c>
      <c r="L40" s="4">
        <f t="shared" si="10"/>
        <v>-0.11999999999997613</v>
      </c>
      <c r="M40" s="4">
        <f t="shared" si="9"/>
        <v>-0.21500000000000341</v>
      </c>
      <c r="N40" s="22">
        <f t="shared" si="1"/>
        <v>5.4857142857112448E-2</v>
      </c>
      <c r="O40" s="4">
        <f t="shared" si="4"/>
        <v>-0.1172903225806441</v>
      </c>
      <c r="Q40"/>
      <c r="R40"/>
      <c r="S40"/>
      <c r="T40"/>
      <c r="U40"/>
      <c r="V40"/>
    </row>
    <row r="41" spans="1:22" ht="15" x14ac:dyDescent="0.25">
      <c r="A41" s="3">
        <v>155</v>
      </c>
      <c r="B41" s="4">
        <v>2319104.514</v>
      </c>
      <c r="C41" s="4">
        <v>6078482.324</v>
      </c>
      <c r="D41" s="4">
        <v>110.268</v>
      </c>
      <c r="E41" s="9" t="s">
        <v>70</v>
      </c>
      <c r="F41" s="4">
        <v>110.77</v>
      </c>
      <c r="G41" s="4">
        <v>110.717</v>
      </c>
      <c r="H41" s="4">
        <v>110.515</v>
      </c>
      <c r="I41" s="4">
        <v>110.54</v>
      </c>
      <c r="J41" s="4">
        <v>110.252</v>
      </c>
      <c r="K41" s="4">
        <v>110.268</v>
      </c>
      <c r="L41" s="4">
        <f t="shared" si="10"/>
        <v>-0.25499999999999545</v>
      </c>
      <c r="M41" s="4">
        <f t="shared" si="9"/>
        <v>-0.26300000000000523</v>
      </c>
      <c r="N41" s="22">
        <f t="shared" si="1"/>
        <v>2.7428571428580586E-2</v>
      </c>
      <c r="O41" s="4">
        <f t="shared" si="4"/>
        <v>-0.19432258064515948</v>
      </c>
      <c r="Q41"/>
      <c r="R41"/>
      <c r="S41"/>
      <c r="T41"/>
      <c r="U41"/>
      <c r="V41"/>
    </row>
    <row r="42" spans="1:22" ht="15" x14ac:dyDescent="0.25">
      <c r="A42" s="3">
        <v>156</v>
      </c>
      <c r="B42" s="4">
        <v>2292292.0049999999</v>
      </c>
      <c r="C42" s="4">
        <v>6098548.5279999999</v>
      </c>
      <c r="D42" s="4">
        <v>112.2</v>
      </c>
      <c r="E42" s="9" t="s">
        <v>71</v>
      </c>
      <c r="F42" s="4">
        <v>113.60299999999999</v>
      </c>
      <c r="G42" s="4">
        <v>113.241</v>
      </c>
      <c r="H42" s="4">
        <v>113.04900000000001</v>
      </c>
      <c r="I42" s="4">
        <v>112.702</v>
      </c>
      <c r="J42" s="4">
        <v>112.417</v>
      </c>
      <c r="K42" s="4">
        <v>112.2</v>
      </c>
      <c r="L42" s="4">
        <f t="shared" si="10"/>
        <v>-0.55399999999998784</v>
      </c>
      <c r="M42" s="4">
        <f t="shared" si="9"/>
        <v>-0.632000000000005</v>
      </c>
      <c r="N42" s="22">
        <f t="shared" si="1"/>
        <v>-0.37199999999999783</v>
      </c>
      <c r="O42" s="4">
        <f t="shared" si="4"/>
        <v>-0.54309677419354507</v>
      </c>
      <c r="Q42"/>
      <c r="R42"/>
      <c r="S42"/>
      <c r="T42"/>
      <c r="U42"/>
      <c r="V42"/>
    </row>
    <row r="43" spans="1:22" ht="15" x14ac:dyDescent="0.25">
      <c r="A43" s="3">
        <v>157</v>
      </c>
      <c r="B43" s="4">
        <v>2263167.66</v>
      </c>
      <c r="C43" s="4">
        <v>6102759.0820000004</v>
      </c>
      <c r="D43" s="4">
        <v>114.38800000000001</v>
      </c>
      <c r="E43" s="9" t="s">
        <v>72</v>
      </c>
      <c r="F43" s="4">
        <v>114.93600000000001</v>
      </c>
      <c r="G43" s="4">
        <v>114.879</v>
      </c>
      <c r="H43" s="4">
        <v>114.754</v>
      </c>
      <c r="I43" s="4">
        <v>114.66</v>
      </c>
      <c r="J43" s="4">
        <v>114.402</v>
      </c>
      <c r="K43" s="4">
        <v>114.38800000000001</v>
      </c>
      <c r="L43" s="4">
        <f t="shared" si="10"/>
        <v>-0.18200000000000216</v>
      </c>
      <c r="M43" s="4">
        <f t="shared" si="9"/>
        <v>-0.35200000000000387</v>
      </c>
      <c r="N43" s="22">
        <f t="shared" si="1"/>
        <v>-2.3999999999992788E-2</v>
      </c>
      <c r="O43" s="4">
        <f t="shared" si="4"/>
        <v>-0.2121290322580652</v>
      </c>
      <c r="Q43"/>
      <c r="R43"/>
      <c r="S43"/>
      <c r="T43"/>
      <c r="U43"/>
      <c r="V43"/>
    </row>
    <row r="44" spans="1:22" ht="15" x14ac:dyDescent="0.25">
      <c r="A44" s="3">
        <v>158</v>
      </c>
      <c r="B44" s="4">
        <v>2198310.2390000001</v>
      </c>
      <c r="C44" s="4">
        <v>6154768.9299999997</v>
      </c>
      <c r="D44" s="4">
        <v>150.328</v>
      </c>
      <c r="E44" s="9" t="s">
        <v>73</v>
      </c>
      <c r="F44" s="4">
        <v>150.79400000000001</v>
      </c>
      <c r="G44" s="4">
        <v>150.71899999999999</v>
      </c>
      <c r="H44" s="4">
        <v>150.72</v>
      </c>
      <c r="I44" s="4">
        <v>150.69300000000001</v>
      </c>
      <c r="J44" s="4">
        <v>150.35</v>
      </c>
      <c r="K44" s="4">
        <v>150.328</v>
      </c>
      <c r="L44" s="4">
        <f t="shared" si="10"/>
        <v>-7.4000000000012278E-2</v>
      </c>
      <c r="M44" s="4">
        <f t="shared" si="9"/>
        <v>-0.37000000000000455</v>
      </c>
      <c r="N44" s="22">
        <f t="shared" si="1"/>
        <v>-3.77142857142709E-2</v>
      </c>
      <c r="O44" s="4">
        <f t="shared" si="4"/>
        <v>-0.1803870967741967</v>
      </c>
      <c r="Q44"/>
      <c r="R44"/>
      <c r="S44"/>
      <c r="T44"/>
      <c r="U44"/>
      <c r="V44"/>
    </row>
    <row r="45" spans="1:22" ht="15" x14ac:dyDescent="0.25">
      <c r="A45" s="3">
        <v>159</v>
      </c>
      <c r="B45" s="4">
        <v>2186287.852</v>
      </c>
      <c r="C45" s="4">
        <v>6159874.949</v>
      </c>
      <c r="D45" s="4">
        <v>151.465</v>
      </c>
      <c r="E45" s="9" t="s">
        <v>24</v>
      </c>
      <c r="F45" s="4">
        <v>151.85499999999999</v>
      </c>
      <c r="G45" s="4">
        <v>151.79900000000001</v>
      </c>
      <c r="H45" s="4">
        <v>151.80799999999999</v>
      </c>
      <c r="I45" s="4">
        <v>151.79</v>
      </c>
      <c r="J45" s="4">
        <v>151.46799999999999</v>
      </c>
      <c r="K45" s="4">
        <v>151.465</v>
      </c>
      <c r="L45" s="4">
        <f t="shared" si="10"/>
        <v>-4.6999999999997044E-2</v>
      </c>
      <c r="M45" s="4">
        <f t="shared" si="9"/>
        <v>-0.34000000000000341</v>
      </c>
      <c r="N45" s="22">
        <f t="shared" si="1"/>
        <v>-5.1428571428329762E-3</v>
      </c>
      <c r="O45" s="4">
        <f t="shared" si="4"/>
        <v>-0.15096774193547857</v>
      </c>
      <c r="Q45"/>
      <c r="R45"/>
      <c r="S45"/>
      <c r="T45"/>
      <c r="U45"/>
      <c r="V45"/>
    </row>
    <row r="46" spans="1:22" ht="15" x14ac:dyDescent="0.25">
      <c r="A46" s="20" t="s">
        <v>94</v>
      </c>
      <c r="B46" s="19">
        <v>2184391.5010000002</v>
      </c>
      <c r="C46" s="19">
        <v>6227465.2939999998</v>
      </c>
      <c r="D46" s="19">
        <v>215.696</v>
      </c>
      <c r="E46" s="25" t="s">
        <v>74</v>
      </c>
      <c r="F46" s="4">
        <v>214.505</v>
      </c>
      <c r="G46" s="4">
        <v>214.459</v>
      </c>
      <c r="H46" s="4">
        <v>214.387</v>
      </c>
      <c r="I46" s="4">
        <v>214.44300000000001</v>
      </c>
      <c r="J46" s="4">
        <v>214.08699999999999</v>
      </c>
      <c r="K46" s="4">
        <f>D46-1.663</f>
        <v>214.03299999999999</v>
      </c>
      <c r="L46" s="4">
        <f t="shared" si="10"/>
        <v>-0.117999999999995</v>
      </c>
      <c r="M46" s="4">
        <f t="shared" si="9"/>
        <v>-0.30000000000001137</v>
      </c>
      <c r="N46" s="22">
        <f t="shared" si="1"/>
        <v>-9.2571428571432079E-2</v>
      </c>
      <c r="O46" s="4">
        <f t="shared" si="4"/>
        <v>-0.18270967741935809</v>
      </c>
      <c r="Q46"/>
      <c r="R46"/>
      <c r="S46"/>
      <c r="T46"/>
      <c r="U46"/>
      <c r="V46"/>
    </row>
    <row r="47" spans="1:22" ht="15" x14ac:dyDescent="0.25">
      <c r="A47" s="3">
        <v>162</v>
      </c>
      <c r="B47" s="4">
        <v>2284179.4959999998</v>
      </c>
      <c r="C47" s="4">
        <v>6121191.392</v>
      </c>
      <c r="D47" s="4">
        <v>120.56</v>
      </c>
      <c r="E47" s="9" t="s">
        <v>25</v>
      </c>
      <c r="F47" s="4">
        <v>122.021</v>
      </c>
      <c r="G47" s="4">
        <v>121.717</v>
      </c>
      <c r="H47" s="4">
        <v>121.54600000000001</v>
      </c>
      <c r="I47" s="4">
        <v>121.07899999999999</v>
      </c>
      <c r="J47" s="4">
        <v>120.776</v>
      </c>
      <c r="K47" s="4">
        <v>120.56</v>
      </c>
      <c r="L47" s="4">
        <f t="shared" si="10"/>
        <v>-0.47499999999999432</v>
      </c>
      <c r="M47" s="4">
        <f t="shared" si="9"/>
        <v>-0.77000000000001023</v>
      </c>
      <c r="N47" s="22">
        <f t="shared" si="1"/>
        <v>-0.37028571428570395</v>
      </c>
      <c r="O47" s="4">
        <f t="shared" si="4"/>
        <v>-0.56554838709677357</v>
      </c>
      <c r="Q47"/>
      <c r="R47"/>
      <c r="S47"/>
      <c r="T47"/>
      <c r="U47"/>
      <c r="V47"/>
    </row>
    <row r="48" spans="1:22" ht="15" x14ac:dyDescent="0.25">
      <c r="A48" s="3">
        <v>170</v>
      </c>
      <c r="B48" s="4">
        <v>2335285.4369999999</v>
      </c>
      <c r="C48" s="4">
        <v>6066326.96</v>
      </c>
      <c r="D48" s="4">
        <v>98.378</v>
      </c>
      <c r="E48" s="9" t="s">
        <v>75</v>
      </c>
      <c r="F48" s="4"/>
      <c r="G48" s="4"/>
      <c r="H48" s="4"/>
      <c r="I48" s="4"/>
      <c r="J48" s="4">
        <v>98.338999999999999</v>
      </c>
      <c r="K48" s="4">
        <v>98.378</v>
      </c>
      <c r="L48" s="4"/>
      <c r="M48" s="4"/>
      <c r="N48" s="22">
        <f t="shared" si="1"/>
        <v>6.6857142857145391E-2</v>
      </c>
      <c r="O48" s="22">
        <f>(K48-J48)/(7/12)</f>
        <v>6.6857142857145391E-2</v>
      </c>
      <c r="Q48"/>
      <c r="R48"/>
      <c r="S48"/>
      <c r="T48"/>
      <c r="U48"/>
      <c r="V48"/>
    </row>
    <row r="49" spans="1:22" ht="15" x14ac:dyDescent="0.25">
      <c r="A49" s="3" t="s">
        <v>26</v>
      </c>
      <c r="B49" s="4">
        <v>2224869.1</v>
      </c>
      <c r="C49" s="4">
        <v>6157684.9029999999</v>
      </c>
      <c r="D49" s="4">
        <v>146.714</v>
      </c>
      <c r="E49" s="9" t="s">
        <v>63</v>
      </c>
      <c r="F49" s="4"/>
      <c r="G49" s="4">
        <v>147.45500000000001</v>
      </c>
      <c r="H49" s="4">
        <v>147.393</v>
      </c>
      <c r="I49" s="4">
        <v>147.31700000000001</v>
      </c>
      <c r="J49" s="4">
        <v>146.78800000000001</v>
      </c>
      <c r="K49" s="4">
        <v>146.714</v>
      </c>
      <c r="L49" s="22">
        <f t="shared" ref="L49:L66" si="11">(H49-G49)/(7/12)</f>
        <v>-0.10628571428573455</v>
      </c>
      <c r="M49" s="4">
        <f t="shared" ref="M49:M51" si="12">J49-H49</f>
        <v>-0.60499999999998977</v>
      </c>
      <c r="N49" s="22">
        <f t="shared" si="1"/>
        <v>-0.1268571428571639</v>
      </c>
      <c r="O49" s="4">
        <f t="shared" ref="O49:O66" si="13">(K49-G49)/2</f>
        <v>-0.37050000000000693</v>
      </c>
      <c r="Q49"/>
      <c r="R49"/>
      <c r="S49"/>
      <c r="T49"/>
      <c r="U49"/>
      <c r="V49"/>
    </row>
    <row r="50" spans="1:22" ht="15" x14ac:dyDescent="0.25">
      <c r="A50" s="3">
        <v>1009</v>
      </c>
      <c r="B50" s="4">
        <v>2233366.8730000001</v>
      </c>
      <c r="C50" s="4">
        <v>6122386.6660000002</v>
      </c>
      <c r="D50" s="4">
        <v>128.81899999999999</v>
      </c>
      <c r="E50" s="9" t="s">
        <v>27</v>
      </c>
      <c r="F50" s="4"/>
      <c r="G50" s="4">
        <v>129.43899999999999</v>
      </c>
      <c r="H50" s="4">
        <v>129.38800000000001</v>
      </c>
      <c r="I50" s="4">
        <v>129.27199999999999</v>
      </c>
      <c r="J50" s="4">
        <v>128.97900000000001</v>
      </c>
      <c r="K50" s="4">
        <v>128.81899999999999</v>
      </c>
      <c r="L50" s="22">
        <f t="shared" si="11"/>
        <v>-8.7428571428550372E-2</v>
      </c>
      <c r="M50" s="4">
        <f t="shared" si="12"/>
        <v>-0.40899999999999181</v>
      </c>
      <c r="N50" s="22">
        <f t="shared" si="1"/>
        <v>-0.27428571428575715</v>
      </c>
      <c r="O50" s="4">
        <f t="shared" si="13"/>
        <v>-0.31000000000000227</v>
      </c>
      <c r="Q50"/>
      <c r="R50"/>
      <c r="S50"/>
      <c r="T50"/>
      <c r="U50"/>
      <c r="V50"/>
    </row>
    <row r="51" spans="1:22" ht="15" x14ac:dyDescent="0.25">
      <c r="A51" s="20" t="s">
        <v>76</v>
      </c>
      <c r="B51" s="19">
        <v>2241368.3309999998</v>
      </c>
      <c r="C51" s="19">
        <v>6157691.7350000003</v>
      </c>
      <c r="D51" s="19">
        <v>153.55600000000001</v>
      </c>
      <c r="E51" s="25" t="s">
        <v>77</v>
      </c>
      <c r="F51" s="4"/>
      <c r="G51" s="4">
        <v>147.08500000000001</v>
      </c>
      <c r="H51" s="4">
        <v>146.75399999999999</v>
      </c>
      <c r="I51" s="4">
        <v>146.453</v>
      </c>
      <c r="J51" s="4">
        <v>145.941</v>
      </c>
      <c r="K51" s="4">
        <f>D51-7.877</f>
        <v>145.679</v>
      </c>
      <c r="L51" s="22">
        <f t="shared" si="11"/>
        <v>-0.56742857142860104</v>
      </c>
      <c r="M51" s="4">
        <f t="shared" si="12"/>
        <v>-0.81299999999998818</v>
      </c>
      <c r="N51" s="22">
        <f t="shared" si="1"/>
        <v>-0.4491428571428579</v>
      </c>
      <c r="O51" s="4">
        <f t="shared" si="13"/>
        <v>-0.70300000000000296</v>
      </c>
      <c r="Q51"/>
      <c r="R51"/>
      <c r="S51"/>
      <c r="T51"/>
      <c r="U51"/>
      <c r="V51"/>
    </row>
    <row r="52" spans="1:22" ht="15" x14ac:dyDescent="0.25">
      <c r="A52" s="20" t="s">
        <v>78</v>
      </c>
      <c r="B52" s="19">
        <v>2248691.8080000002</v>
      </c>
      <c r="C52" s="19">
        <v>6157718.2149999999</v>
      </c>
      <c r="D52" s="19">
        <v>151.28800000000001</v>
      </c>
      <c r="E52" s="25" t="s">
        <v>79</v>
      </c>
      <c r="F52" s="4"/>
      <c r="G52" s="4">
        <v>150.631</v>
      </c>
      <c r="H52" s="4">
        <v>150.39500000000001</v>
      </c>
      <c r="I52" s="4">
        <v>149.96600000000001</v>
      </c>
      <c r="J52" s="4">
        <v>149.50399999999999</v>
      </c>
      <c r="K52" s="4">
        <f>D52-2.177</f>
        <v>149.11100000000002</v>
      </c>
      <c r="L52" s="22">
        <f t="shared" si="11"/>
        <v>-0.40457142857141137</v>
      </c>
      <c r="M52" s="4">
        <f>(I52-G52)/(12/12)</f>
        <v>-0.66499999999999204</v>
      </c>
      <c r="N52" s="22">
        <f t="shared" si="1"/>
        <v>-0.67371428571423808</v>
      </c>
      <c r="O52" s="4">
        <f t="shared" si="13"/>
        <v>-0.75999999999999091</v>
      </c>
      <c r="Q52"/>
      <c r="R52"/>
      <c r="S52"/>
      <c r="T52"/>
      <c r="U52"/>
      <c r="V52"/>
    </row>
    <row r="53" spans="1:22" ht="15" x14ac:dyDescent="0.25">
      <c r="A53" s="20" t="s">
        <v>80</v>
      </c>
      <c r="B53" s="19">
        <v>2265037.713</v>
      </c>
      <c r="C53" s="19">
        <v>6131551.5420000004</v>
      </c>
      <c r="D53" s="19">
        <v>127.07299999999999</v>
      </c>
      <c r="E53" s="25" t="s">
        <v>93</v>
      </c>
      <c r="F53" s="4"/>
      <c r="G53" s="4">
        <v>129.24100000000001</v>
      </c>
      <c r="H53" s="4">
        <v>128.96</v>
      </c>
      <c r="I53" s="4">
        <v>128.55099999999999</v>
      </c>
      <c r="J53" s="4">
        <v>128.00700000000001</v>
      </c>
      <c r="K53" s="4">
        <f>D53+0.633</f>
        <v>127.70599999999999</v>
      </c>
      <c r="L53" s="22">
        <f>(H53-G53)/(7/12)</f>
        <v>-0.48171428571429581</v>
      </c>
      <c r="M53" s="4">
        <f>(I53-G53)/(12/12)</f>
        <v>-0.69000000000002615</v>
      </c>
      <c r="N53" s="22">
        <f t="shared" si="1"/>
        <v>-0.51600000000002766</v>
      </c>
      <c r="O53" s="4">
        <f t="shared" si="13"/>
        <v>-0.76750000000001251</v>
      </c>
      <c r="Q53"/>
      <c r="R53"/>
      <c r="S53"/>
      <c r="T53"/>
      <c r="U53"/>
      <c r="V53"/>
    </row>
    <row r="54" spans="1:22" ht="15" x14ac:dyDescent="0.25">
      <c r="A54" s="3">
        <v>1108</v>
      </c>
      <c r="B54" s="4">
        <v>2361311.9989999998</v>
      </c>
      <c r="C54" s="4">
        <v>6086633.8310000002</v>
      </c>
      <c r="D54" s="4">
        <v>123.779</v>
      </c>
      <c r="E54" s="9" t="s">
        <v>28</v>
      </c>
      <c r="F54" s="4"/>
      <c r="G54" s="4">
        <v>123.751</v>
      </c>
      <c r="H54" s="4">
        <v>123.78100000000001</v>
      </c>
      <c r="I54" s="4">
        <v>123.747</v>
      </c>
      <c r="J54" s="4">
        <v>123.568</v>
      </c>
      <c r="K54" s="4">
        <v>123.779</v>
      </c>
      <c r="L54" s="22">
        <f t="shared" si="11"/>
        <v>5.1428571428573377E-2</v>
      </c>
      <c r="M54" s="4">
        <f t="shared" ref="M54:M66" si="14">J54-H54</f>
        <v>-0.21300000000000807</v>
      </c>
      <c r="N54" s="22">
        <f t="shared" si="1"/>
        <v>0.36171428571428316</v>
      </c>
      <c r="O54" s="4">
        <f t="shared" si="13"/>
        <v>1.3999999999995794E-2</v>
      </c>
      <c r="Q54"/>
      <c r="R54"/>
      <c r="S54"/>
      <c r="T54"/>
      <c r="U54"/>
      <c r="V54"/>
    </row>
    <row r="55" spans="1:22" ht="15" x14ac:dyDescent="0.25">
      <c r="A55" s="3">
        <v>2062</v>
      </c>
      <c r="B55" s="4">
        <v>2239271.5690000001</v>
      </c>
      <c r="C55" s="4">
        <v>6146221.4210000001</v>
      </c>
      <c r="D55" s="4">
        <v>140.679</v>
      </c>
      <c r="E55" s="9" t="s">
        <v>29</v>
      </c>
      <c r="F55" s="4"/>
      <c r="G55" s="4">
        <v>141.374</v>
      </c>
      <c r="H55" s="4">
        <v>141.346</v>
      </c>
      <c r="I55" s="4">
        <v>141.18899999999999</v>
      </c>
      <c r="J55" s="4">
        <v>140.86199999999999</v>
      </c>
      <c r="K55" s="4">
        <v>140.679</v>
      </c>
      <c r="L55" s="22">
        <f t="shared" si="11"/>
        <v>-4.7999999999985575E-2</v>
      </c>
      <c r="M55" s="4">
        <f t="shared" si="14"/>
        <v>-0.48400000000000887</v>
      </c>
      <c r="N55" s="22">
        <f t="shared" si="1"/>
        <v>-0.31371428571427323</v>
      </c>
      <c r="O55" s="4">
        <f t="shared" si="13"/>
        <v>-0.34749999999999659</v>
      </c>
      <c r="Q55"/>
      <c r="R55"/>
      <c r="S55"/>
      <c r="T55"/>
      <c r="U55"/>
      <c r="V55"/>
    </row>
    <row r="56" spans="1:22" ht="15" x14ac:dyDescent="0.25">
      <c r="A56" s="3">
        <v>2065</v>
      </c>
      <c r="B56" s="4">
        <v>2322679.4500000002</v>
      </c>
      <c r="C56" s="4">
        <v>6128257.3609999996</v>
      </c>
      <c r="D56" s="4">
        <v>145.39699999999999</v>
      </c>
      <c r="E56" s="9" t="s">
        <v>30</v>
      </c>
      <c r="F56" s="4"/>
      <c r="G56" s="4">
        <v>146.01599999999999</v>
      </c>
      <c r="H56" s="4">
        <v>146.024</v>
      </c>
      <c r="I56" s="4">
        <v>145.74600000000001</v>
      </c>
      <c r="J56" s="4">
        <v>145.44399999999999</v>
      </c>
      <c r="K56" s="4">
        <v>145.39699999999999</v>
      </c>
      <c r="L56" s="22">
        <f t="shared" si="11"/>
        <v>1.3714285714302474E-2</v>
      </c>
      <c r="M56" s="4">
        <f t="shared" si="14"/>
        <v>-0.58000000000001251</v>
      </c>
      <c r="N56" s="22">
        <f t="shared" si="1"/>
        <v>-8.0571428571423492E-2</v>
      </c>
      <c r="O56" s="4">
        <f t="shared" si="13"/>
        <v>-0.30949999999999989</v>
      </c>
      <c r="Q56"/>
      <c r="R56"/>
      <c r="S56"/>
      <c r="T56"/>
      <c r="U56"/>
      <c r="V56"/>
    </row>
    <row r="57" spans="1:22" ht="15" x14ac:dyDescent="0.25">
      <c r="A57" s="3">
        <v>2076</v>
      </c>
      <c r="B57" s="4">
        <v>2280427.727</v>
      </c>
      <c r="C57" s="4">
        <v>6163347.8389999997</v>
      </c>
      <c r="D57" s="4">
        <v>180.22399999999999</v>
      </c>
      <c r="E57" s="9" t="s">
        <v>82</v>
      </c>
      <c r="F57" s="4"/>
      <c r="G57" s="4">
        <v>180.94900000000001</v>
      </c>
      <c r="H57" s="4">
        <v>180.85499999999999</v>
      </c>
      <c r="I57" s="4">
        <v>180.67400000000001</v>
      </c>
      <c r="J57" s="4">
        <v>180.34399999999999</v>
      </c>
      <c r="K57" s="4">
        <v>180.22399999999999</v>
      </c>
      <c r="L57" s="22">
        <f t="shared" si="11"/>
        <v>-0.16114285714289572</v>
      </c>
      <c r="M57" s="4">
        <f t="shared" si="14"/>
        <v>-0.51099999999999568</v>
      </c>
      <c r="N57" s="22">
        <f t="shared" si="1"/>
        <v>-0.20571428571429351</v>
      </c>
      <c r="O57" s="4">
        <f t="shared" si="13"/>
        <v>-0.36250000000001137</v>
      </c>
      <c r="Q57"/>
      <c r="R57"/>
      <c r="S57"/>
      <c r="T57"/>
      <c r="U57"/>
      <c r="V57"/>
    </row>
    <row r="58" spans="1:22" ht="15" x14ac:dyDescent="0.25">
      <c r="A58" s="3">
        <v>2107</v>
      </c>
      <c r="B58" s="4">
        <v>2099695.6940000001</v>
      </c>
      <c r="C58" s="4">
        <v>6220352.6660000002</v>
      </c>
      <c r="D58" s="4">
        <v>175.53700000000001</v>
      </c>
      <c r="E58" s="9" t="s">
        <v>83</v>
      </c>
      <c r="F58" s="4"/>
      <c r="G58" s="4">
        <v>176.244</v>
      </c>
      <c r="H58" s="4">
        <v>176.19399999999999</v>
      </c>
      <c r="I58" s="4">
        <v>176.119</v>
      </c>
      <c r="J58" s="4">
        <v>175.773</v>
      </c>
      <c r="K58" s="4">
        <v>175.53700000000001</v>
      </c>
      <c r="L58" s="22">
        <f t="shared" si="11"/>
        <v>-8.5714285714305199E-2</v>
      </c>
      <c r="M58" s="4">
        <f t="shared" si="14"/>
        <v>-0.42099999999999227</v>
      </c>
      <c r="N58" s="22">
        <f t="shared" si="1"/>
        <v>-0.40457142857141137</v>
      </c>
      <c r="O58" s="4">
        <f t="shared" si="13"/>
        <v>-0.35349999999999682</v>
      </c>
      <c r="Q58"/>
      <c r="R58"/>
      <c r="S58"/>
      <c r="T58"/>
      <c r="U58"/>
      <c r="V58"/>
    </row>
    <row r="59" spans="1:22" ht="15" x14ac:dyDescent="0.25">
      <c r="A59" s="3">
        <v>2147</v>
      </c>
      <c r="B59" s="4">
        <v>2062741.561</v>
      </c>
      <c r="C59" s="4">
        <v>6223015.9309999999</v>
      </c>
      <c r="D59" s="4">
        <v>195.95699999999999</v>
      </c>
      <c r="E59" s="9" t="s">
        <v>31</v>
      </c>
      <c r="F59" s="4"/>
      <c r="G59" s="4">
        <v>196.79599999999999</v>
      </c>
      <c r="H59" s="4">
        <v>196.71700000000001</v>
      </c>
      <c r="I59" s="4">
        <v>196.62899999999999</v>
      </c>
      <c r="J59" s="4">
        <v>196.21700000000001</v>
      </c>
      <c r="K59" s="4">
        <v>195.95699999999999</v>
      </c>
      <c r="L59" s="22">
        <f t="shared" si="11"/>
        <v>-0.13542857142853595</v>
      </c>
      <c r="M59" s="4">
        <f t="shared" si="14"/>
        <v>-0.5</v>
      </c>
      <c r="N59" s="22">
        <f t="shared" si="1"/>
        <v>-0.44571428571431881</v>
      </c>
      <c r="O59" s="4">
        <f t="shared" si="13"/>
        <v>-0.41949999999999932</v>
      </c>
      <c r="Q59"/>
      <c r="R59"/>
      <c r="S59"/>
      <c r="T59"/>
      <c r="U59"/>
      <c r="V59"/>
    </row>
    <row r="60" spans="1:22" ht="15" x14ac:dyDescent="0.25">
      <c r="A60" s="3">
        <v>2149</v>
      </c>
      <c r="B60" s="4">
        <v>2115864.801</v>
      </c>
      <c r="C60" s="4">
        <v>6175004.3099999996</v>
      </c>
      <c r="D60" s="4">
        <v>165.482</v>
      </c>
      <c r="E60" s="9" t="s">
        <v>32</v>
      </c>
      <c r="F60" s="4"/>
      <c r="G60" s="4">
        <v>166.011</v>
      </c>
      <c r="H60" s="4">
        <v>165.95699999999999</v>
      </c>
      <c r="I60" s="4">
        <v>165.93</v>
      </c>
      <c r="J60" s="4">
        <v>165.58799999999999</v>
      </c>
      <c r="K60" s="4">
        <v>165.482</v>
      </c>
      <c r="L60" s="22">
        <f t="shared" si="11"/>
        <v>-9.2571428571432079E-2</v>
      </c>
      <c r="M60" s="4">
        <f t="shared" si="14"/>
        <v>-0.36899999999999977</v>
      </c>
      <c r="N60" s="22">
        <f t="shared" si="1"/>
        <v>-0.18171428571427634</v>
      </c>
      <c r="O60" s="4">
        <f t="shared" si="13"/>
        <v>-0.26449999999999818</v>
      </c>
      <c r="Q60"/>
      <c r="R60"/>
      <c r="S60"/>
      <c r="T60"/>
      <c r="U60"/>
      <c r="V60"/>
    </row>
    <row r="61" spans="1:22" x14ac:dyDescent="0.3">
      <c r="A61" s="3">
        <v>2160</v>
      </c>
      <c r="B61" s="4">
        <v>2078118.274</v>
      </c>
      <c r="C61" s="4">
        <v>6305388.2139999997</v>
      </c>
      <c r="D61" s="4">
        <v>232.74</v>
      </c>
      <c r="E61" s="9" t="s">
        <v>33</v>
      </c>
      <c r="F61" s="4"/>
      <c r="G61" s="4">
        <v>233.19</v>
      </c>
      <c r="H61" s="4">
        <v>233.017</v>
      </c>
      <c r="I61" s="4">
        <v>232.982</v>
      </c>
      <c r="J61" s="4">
        <v>232.66900000000001</v>
      </c>
      <c r="K61" s="4">
        <v>232.74</v>
      </c>
      <c r="L61" s="22">
        <f t="shared" si="11"/>
        <v>-0.29657142857143165</v>
      </c>
      <c r="M61" s="4">
        <f t="shared" si="14"/>
        <v>-0.34799999999998477</v>
      </c>
      <c r="N61" s="22">
        <f t="shared" si="1"/>
        <v>0.12171428571428219</v>
      </c>
      <c r="O61" s="4">
        <f t="shared" si="13"/>
        <v>-0.22499999999999432</v>
      </c>
      <c r="Q61"/>
      <c r="R61"/>
      <c r="S61"/>
      <c r="T61"/>
      <c r="U61"/>
      <c r="V61"/>
    </row>
    <row r="62" spans="1:22" x14ac:dyDescent="0.3">
      <c r="A62" s="3">
        <v>2348</v>
      </c>
      <c r="B62" s="4">
        <v>2256684.6310000001</v>
      </c>
      <c r="C62" s="4">
        <v>6084032.4790000003</v>
      </c>
      <c r="D62" s="4">
        <v>113.08</v>
      </c>
      <c r="E62" s="9" t="s">
        <v>34</v>
      </c>
      <c r="F62" s="4"/>
      <c r="G62" s="4">
        <v>113.44199999999999</v>
      </c>
      <c r="H62" s="4">
        <v>113.36499999999999</v>
      </c>
      <c r="I62" s="4">
        <v>113.253</v>
      </c>
      <c r="J62" s="4">
        <v>113.081</v>
      </c>
      <c r="K62" s="4">
        <v>113.08</v>
      </c>
      <c r="L62" s="22">
        <f t="shared" si="11"/>
        <v>-0.13199999999999687</v>
      </c>
      <c r="M62" s="4">
        <f t="shared" si="14"/>
        <v>-0.28399999999999181</v>
      </c>
      <c r="N62" s="22">
        <f t="shared" si="1"/>
        <v>-1.7142857142938997E-3</v>
      </c>
      <c r="O62" s="4">
        <f t="shared" si="13"/>
        <v>-0.18099999999999739</v>
      </c>
      <c r="Q62"/>
      <c r="R62"/>
      <c r="S62"/>
      <c r="T62"/>
      <c r="U62"/>
      <c r="V62"/>
    </row>
    <row r="63" spans="1:22" x14ac:dyDescent="0.3">
      <c r="A63" s="3">
        <v>2362</v>
      </c>
      <c r="B63" s="4">
        <v>2256922.949</v>
      </c>
      <c r="C63" s="4">
        <v>6143246.1639999999</v>
      </c>
      <c r="D63" s="4">
        <v>148.68199999999999</v>
      </c>
      <c r="E63" s="9" t="s">
        <v>35</v>
      </c>
      <c r="F63" s="4"/>
      <c r="G63" s="4">
        <v>149.81800000000001</v>
      </c>
      <c r="H63" s="4">
        <v>149.62100000000001</v>
      </c>
      <c r="I63" s="4">
        <v>149.286</v>
      </c>
      <c r="J63" s="4">
        <v>148.89099999999999</v>
      </c>
      <c r="K63" s="4">
        <v>148.68199999999999</v>
      </c>
      <c r="L63" s="22">
        <f t="shared" si="11"/>
        <v>-0.33771428571429035</v>
      </c>
      <c r="M63" s="4">
        <f t="shared" si="14"/>
        <v>-0.73000000000001819</v>
      </c>
      <c r="N63" s="22">
        <f t="shared" si="1"/>
        <v>-0.3582857142857197</v>
      </c>
      <c r="O63" s="4">
        <f t="shared" si="13"/>
        <v>-0.56800000000001205</v>
      </c>
      <c r="Q63"/>
      <c r="R63"/>
      <c r="S63"/>
      <c r="T63"/>
      <c r="U63"/>
      <c r="V63"/>
    </row>
    <row r="64" spans="1:22" x14ac:dyDescent="0.3">
      <c r="A64" s="3">
        <v>2378</v>
      </c>
      <c r="B64" s="4">
        <v>2256382.2599999998</v>
      </c>
      <c r="C64" s="4">
        <v>6184306.5130000003</v>
      </c>
      <c r="D64" s="4">
        <v>181.62899999999999</v>
      </c>
      <c r="E64" s="9" t="s">
        <v>36</v>
      </c>
      <c r="F64" s="4"/>
      <c r="G64" s="4">
        <v>182.58799999999999</v>
      </c>
      <c r="H64" s="4">
        <v>182.47</v>
      </c>
      <c r="I64" s="4">
        <v>182.262</v>
      </c>
      <c r="J64" s="4">
        <v>181.863</v>
      </c>
      <c r="K64" s="4">
        <v>181.62899999999999</v>
      </c>
      <c r="L64" s="22">
        <f t="shared" si="11"/>
        <v>-0.20228571428570569</v>
      </c>
      <c r="M64" s="4">
        <f t="shared" si="14"/>
        <v>-0.60699999999999932</v>
      </c>
      <c r="N64" s="22">
        <f t="shared" si="1"/>
        <v>-0.40114285714287234</v>
      </c>
      <c r="O64" s="4">
        <f t="shared" si="13"/>
        <v>-0.47950000000000159</v>
      </c>
      <c r="Q64"/>
      <c r="R64"/>
      <c r="S64"/>
      <c r="T64"/>
      <c r="U64"/>
      <c r="V64"/>
    </row>
    <row r="65" spans="1:22" x14ac:dyDescent="0.3">
      <c r="A65" s="3">
        <v>2448</v>
      </c>
      <c r="B65" s="4">
        <v>2061261.1059999999</v>
      </c>
      <c r="C65" s="4">
        <v>6266141.1320000002</v>
      </c>
      <c r="D65" s="4">
        <v>198.536</v>
      </c>
      <c r="E65" s="9" t="s">
        <v>37</v>
      </c>
      <c r="F65" s="4"/>
      <c r="G65" s="4">
        <v>199.41499999999999</v>
      </c>
      <c r="H65" s="4">
        <v>199.28</v>
      </c>
      <c r="I65" s="4">
        <v>199.18700000000001</v>
      </c>
      <c r="J65" s="4">
        <v>198.756</v>
      </c>
      <c r="K65" s="4">
        <v>198.536</v>
      </c>
      <c r="L65" s="22">
        <f t="shared" si="11"/>
        <v>-0.23142857142855583</v>
      </c>
      <c r="M65" s="4">
        <f t="shared" si="14"/>
        <v>-0.52400000000000091</v>
      </c>
      <c r="N65" s="22">
        <f t="shared" si="1"/>
        <v>-0.37714285714285517</v>
      </c>
      <c r="O65" s="4">
        <f t="shared" si="13"/>
        <v>-0.43949999999999534</v>
      </c>
      <c r="Q65"/>
      <c r="R65"/>
      <c r="S65"/>
      <c r="T65"/>
      <c r="U65"/>
      <c r="V65"/>
    </row>
    <row r="66" spans="1:22" x14ac:dyDescent="0.3">
      <c r="A66" s="3">
        <v>2562</v>
      </c>
      <c r="B66" s="4">
        <v>2232976.8879999998</v>
      </c>
      <c r="C66" s="4">
        <v>6129496.4589999998</v>
      </c>
      <c r="D66" s="4">
        <v>133.13</v>
      </c>
      <c r="E66" s="9" t="s">
        <v>92</v>
      </c>
      <c r="F66" s="4"/>
      <c r="G66" s="4">
        <v>133.74100000000001</v>
      </c>
      <c r="H66" s="4">
        <v>133.63499999999999</v>
      </c>
      <c r="I66" s="4">
        <v>133.54</v>
      </c>
      <c r="J66" s="4">
        <v>133.214</v>
      </c>
      <c r="K66" s="4">
        <v>133.13</v>
      </c>
      <c r="L66" s="22">
        <f t="shared" si="11"/>
        <v>-0.18171428571432507</v>
      </c>
      <c r="M66" s="4">
        <f t="shared" si="14"/>
        <v>-0.42099999999999227</v>
      </c>
      <c r="N66" s="22">
        <f t="shared" si="1"/>
        <v>-0.14400000000000546</v>
      </c>
      <c r="O66" s="4">
        <f t="shared" si="13"/>
        <v>-0.30550000000000921</v>
      </c>
      <c r="Q66"/>
      <c r="R66"/>
      <c r="S66"/>
      <c r="T66"/>
      <c r="U66"/>
      <c r="V66"/>
    </row>
    <row r="67" spans="1:22" x14ac:dyDescent="0.3">
      <c r="A67" s="3" t="s">
        <v>38</v>
      </c>
      <c r="B67" s="4">
        <v>2405239.0649999999</v>
      </c>
      <c r="C67" s="4">
        <v>6241496.4699999997</v>
      </c>
      <c r="D67" s="4">
        <v>1289.337</v>
      </c>
      <c r="E67" s="9" t="s">
        <v>39</v>
      </c>
      <c r="F67" s="4"/>
      <c r="G67" s="4"/>
      <c r="H67" s="4"/>
      <c r="I67" s="4"/>
      <c r="J67" s="4">
        <v>1289.2950000000001</v>
      </c>
      <c r="K67" s="4">
        <v>1289.337</v>
      </c>
      <c r="L67" s="4"/>
      <c r="M67" s="4"/>
      <c r="N67" s="22">
        <f t="shared" si="1"/>
        <v>7.1999999999856554E-2</v>
      </c>
      <c r="O67" s="22">
        <f t="shared" ref="O67:O74" si="15">(K67-J67)/(7/12)</f>
        <v>7.1999999999856554E-2</v>
      </c>
      <c r="Q67"/>
      <c r="R67"/>
      <c r="S67"/>
      <c r="T67"/>
      <c r="U67"/>
      <c r="V67"/>
    </row>
    <row r="68" spans="1:22" x14ac:dyDescent="0.3">
      <c r="A68" s="3" t="s">
        <v>40</v>
      </c>
      <c r="B68" s="4">
        <v>2273179.412</v>
      </c>
      <c r="C68" s="4">
        <v>6009947.6349999998</v>
      </c>
      <c r="D68" s="4">
        <v>137.964</v>
      </c>
      <c r="E68" s="9" t="s">
        <v>84</v>
      </c>
      <c r="F68" s="4"/>
      <c r="G68" s="4"/>
      <c r="H68" s="4"/>
      <c r="I68" s="4"/>
      <c r="J68" s="4">
        <v>137.88300000000001</v>
      </c>
      <c r="K68" s="4">
        <v>137.964</v>
      </c>
      <c r="L68" s="4"/>
      <c r="M68" s="4"/>
      <c r="N68" s="22">
        <f t="shared" ref="N68:N74" si="16">(K68-J68)/(7/12)</f>
        <v>0.13885714285712375</v>
      </c>
      <c r="O68" s="22">
        <f t="shared" si="15"/>
        <v>0.13885714285712375</v>
      </c>
      <c r="Q68"/>
      <c r="R68"/>
      <c r="S68"/>
      <c r="T68"/>
      <c r="U68"/>
      <c r="V68"/>
    </row>
    <row r="69" spans="1:22" x14ac:dyDescent="0.3">
      <c r="A69" s="3" t="s">
        <v>41</v>
      </c>
      <c r="B69" s="4">
        <v>2197033.0789999999</v>
      </c>
      <c r="C69" s="4">
        <v>6077365.8439999996</v>
      </c>
      <c r="D69" s="4">
        <v>189.78399999999999</v>
      </c>
      <c r="E69" s="9" t="s">
        <v>42</v>
      </c>
      <c r="F69" s="4"/>
      <c r="G69" s="4"/>
      <c r="H69" s="4"/>
      <c r="I69" s="4"/>
      <c r="J69" s="4">
        <v>189.839</v>
      </c>
      <c r="K69" s="4">
        <v>189.78399999999999</v>
      </c>
      <c r="L69" s="4"/>
      <c r="M69" s="4"/>
      <c r="N69" s="22">
        <f t="shared" si="16"/>
        <v>-9.4285714285725977E-2</v>
      </c>
      <c r="O69" s="22">
        <f t="shared" si="15"/>
        <v>-9.4285714285725977E-2</v>
      </c>
      <c r="Q69"/>
      <c r="R69"/>
      <c r="S69"/>
      <c r="T69"/>
      <c r="U69"/>
      <c r="V69"/>
    </row>
    <row r="70" spans="1:22" x14ac:dyDescent="0.3">
      <c r="A70" s="3" t="s">
        <v>43</v>
      </c>
      <c r="B70" s="4">
        <v>2143813.446</v>
      </c>
      <c r="C70" s="4">
        <v>6133818.6140000001</v>
      </c>
      <c r="D70" s="4">
        <v>233.55799999999999</v>
      </c>
      <c r="E70" s="9" t="s">
        <v>44</v>
      </c>
      <c r="F70" s="4"/>
      <c r="G70" s="4"/>
      <c r="H70" s="4"/>
      <c r="I70" s="4"/>
      <c r="J70" s="4">
        <v>233.785</v>
      </c>
      <c r="K70" s="4">
        <v>233.55799999999999</v>
      </c>
      <c r="L70" s="4"/>
      <c r="M70" s="4"/>
      <c r="N70" s="22">
        <f t="shared" si="16"/>
        <v>-0.38914285714286373</v>
      </c>
      <c r="O70" s="22">
        <f t="shared" si="15"/>
        <v>-0.38914285714286373</v>
      </c>
      <c r="Q70"/>
      <c r="R70"/>
      <c r="S70"/>
      <c r="T70"/>
      <c r="U70"/>
      <c r="V70"/>
    </row>
    <row r="71" spans="1:22" x14ac:dyDescent="0.3">
      <c r="A71" s="3" t="s">
        <v>45</v>
      </c>
      <c r="B71" s="4">
        <v>2143787.818</v>
      </c>
      <c r="C71" s="4">
        <v>6458478.3389999997</v>
      </c>
      <c r="D71" s="4">
        <v>506.84199999999998</v>
      </c>
      <c r="E71" s="9" t="s">
        <v>85</v>
      </c>
      <c r="F71" s="4"/>
      <c r="G71" s="4"/>
      <c r="H71" s="4"/>
      <c r="I71" s="4"/>
      <c r="J71" s="4">
        <v>506.73200000000003</v>
      </c>
      <c r="K71" s="4">
        <v>506.84199999999998</v>
      </c>
      <c r="L71" s="4"/>
      <c r="M71" s="4"/>
      <c r="N71" s="22">
        <f t="shared" si="16"/>
        <v>0.1885714285713545</v>
      </c>
      <c r="O71" s="22">
        <f t="shared" si="15"/>
        <v>0.1885714285713545</v>
      </c>
      <c r="Q71"/>
      <c r="R71"/>
      <c r="S71"/>
      <c r="T71"/>
      <c r="U71"/>
      <c r="V71"/>
    </row>
    <row r="72" spans="1:22" x14ac:dyDescent="0.3">
      <c r="A72" s="3" t="s">
        <v>46</v>
      </c>
      <c r="B72" s="4">
        <v>2172507.7930000001</v>
      </c>
      <c r="C72" s="4">
        <v>6031179.3530000001</v>
      </c>
      <c r="D72" s="4">
        <v>704.49699999999996</v>
      </c>
      <c r="E72" s="9" t="s">
        <v>47</v>
      </c>
      <c r="F72" s="4"/>
      <c r="G72" s="4"/>
      <c r="H72" s="4"/>
      <c r="I72" s="4"/>
      <c r="J72" s="4">
        <v>704.625</v>
      </c>
      <c r="K72" s="4">
        <v>704.49699999999996</v>
      </c>
      <c r="L72" s="4"/>
      <c r="M72" s="4"/>
      <c r="N72" s="22">
        <f t="shared" si="16"/>
        <v>-0.21942857142864469</v>
      </c>
      <c r="O72" s="22">
        <f t="shared" si="15"/>
        <v>-0.21942857142864469</v>
      </c>
      <c r="Q72"/>
      <c r="R72"/>
      <c r="S72"/>
      <c r="T72"/>
      <c r="U72"/>
      <c r="V72"/>
    </row>
    <row r="73" spans="1:22" x14ac:dyDescent="0.3">
      <c r="A73" s="3" t="s">
        <v>48</v>
      </c>
      <c r="B73" s="4">
        <v>2082514.9269999999</v>
      </c>
      <c r="C73" s="4">
        <v>6102978.7860000003</v>
      </c>
      <c r="D73" s="4">
        <v>1103.492</v>
      </c>
      <c r="E73" s="9" t="s">
        <v>49</v>
      </c>
      <c r="F73" s="4"/>
      <c r="G73" s="4"/>
      <c r="H73" s="4"/>
      <c r="I73" s="4"/>
      <c r="J73" s="4">
        <v>1103.636</v>
      </c>
      <c r="K73" s="4">
        <v>1103.492</v>
      </c>
      <c r="L73" s="4"/>
      <c r="M73" s="4"/>
      <c r="N73" s="22">
        <f t="shared" si="16"/>
        <v>-0.24685714285715218</v>
      </c>
      <c r="O73" s="22">
        <f t="shared" si="15"/>
        <v>-0.24685714285715218</v>
      </c>
      <c r="Q73"/>
      <c r="R73"/>
      <c r="S73"/>
      <c r="T73"/>
      <c r="U73"/>
      <c r="V73"/>
    </row>
    <row r="74" spans="1:22" x14ac:dyDescent="0.3">
      <c r="A74" s="3" t="s">
        <v>50</v>
      </c>
      <c r="B74" s="4">
        <v>2343309.219</v>
      </c>
      <c r="C74" s="4">
        <v>5956829.2949999999</v>
      </c>
      <c r="D74" s="4">
        <v>183.477</v>
      </c>
      <c r="E74" s="9" t="s">
        <v>51</v>
      </c>
      <c r="F74" s="4"/>
      <c r="G74" s="4"/>
      <c r="H74" s="4"/>
      <c r="I74" s="4"/>
      <c r="J74" s="4">
        <v>183.255</v>
      </c>
      <c r="K74" s="4">
        <v>183.477</v>
      </c>
      <c r="L74" s="4"/>
      <c r="M74" s="4"/>
      <c r="N74" s="22">
        <f t="shared" si="16"/>
        <v>0.38057142857144299</v>
      </c>
      <c r="O74" s="22">
        <f t="shared" si="15"/>
        <v>0.38057142857144299</v>
      </c>
      <c r="Q74"/>
      <c r="R74"/>
      <c r="S74"/>
      <c r="T74"/>
      <c r="U74"/>
      <c r="V74"/>
    </row>
    <row r="75" spans="1:22" x14ac:dyDescent="0.3">
      <c r="Q75"/>
      <c r="R75"/>
      <c r="S75"/>
      <c r="T75"/>
      <c r="U75"/>
      <c r="V75"/>
    </row>
    <row r="76" spans="1:22" x14ac:dyDescent="0.3">
      <c r="F76" s="21"/>
      <c r="G76" s="16" t="s">
        <v>96</v>
      </c>
      <c r="Q76"/>
      <c r="R76"/>
      <c r="S76"/>
      <c r="T76"/>
      <c r="U76"/>
      <c r="V76"/>
    </row>
    <row r="77" spans="1:22" x14ac:dyDescent="0.3">
      <c r="F77" s="24">
        <v>-0.15</v>
      </c>
      <c r="G77" s="16" t="s">
        <v>95</v>
      </c>
      <c r="Q77"/>
      <c r="R77"/>
      <c r="S77"/>
      <c r="T77"/>
      <c r="U77"/>
      <c r="V77"/>
    </row>
    <row r="78" spans="1:22" x14ac:dyDescent="0.3">
      <c r="Q78"/>
      <c r="R78"/>
      <c r="S78"/>
      <c r="T78"/>
      <c r="U78"/>
      <c r="V78"/>
    </row>
    <row r="79" spans="1:22" x14ac:dyDescent="0.3">
      <c r="Q79"/>
      <c r="R79"/>
      <c r="S79"/>
      <c r="T79"/>
      <c r="U79"/>
      <c r="V79"/>
    </row>
    <row r="80" spans="1:22" x14ac:dyDescent="0.3">
      <c r="Q80"/>
      <c r="R80"/>
      <c r="S80"/>
      <c r="T80"/>
      <c r="U80"/>
      <c r="V80"/>
    </row>
    <row r="81" spans="17:22" x14ac:dyDescent="0.3">
      <c r="Q81"/>
      <c r="R81"/>
      <c r="S81"/>
      <c r="T81"/>
      <c r="U81"/>
      <c r="V81"/>
    </row>
    <row r="82" spans="17:22" x14ac:dyDescent="0.3">
      <c r="Q82"/>
      <c r="R82"/>
      <c r="S82"/>
      <c r="T82"/>
      <c r="U82"/>
      <c r="V82"/>
    </row>
    <row r="83" spans="17:22" x14ac:dyDescent="0.3">
      <c r="Q83"/>
      <c r="R83"/>
      <c r="S83"/>
      <c r="T83"/>
      <c r="U83"/>
      <c r="V83"/>
    </row>
    <row r="84" spans="17:22" x14ac:dyDescent="0.3">
      <c r="Q84"/>
      <c r="R84"/>
      <c r="S84"/>
      <c r="T84"/>
      <c r="U84"/>
      <c r="V84"/>
    </row>
    <row r="85" spans="17:22" x14ac:dyDescent="0.3">
      <c r="Q85"/>
      <c r="R85"/>
      <c r="S85"/>
      <c r="T85"/>
      <c r="U85"/>
      <c r="V85"/>
    </row>
    <row r="86" spans="17:22" x14ac:dyDescent="0.3">
      <c r="Q86"/>
      <c r="R86"/>
      <c r="S86"/>
      <c r="T86"/>
      <c r="U86"/>
      <c r="V86"/>
    </row>
    <row r="87" spans="17:22" x14ac:dyDescent="0.3">
      <c r="Q87"/>
      <c r="R87"/>
      <c r="S87"/>
      <c r="T87"/>
      <c r="U87"/>
      <c r="V87"/>
    </row>
    <row r="88" spans="17:22" x14ac:dyDescent="0.3">
      <c r="Q88"/>
      <c r="R88"/>
      <c r="S88"/>
      <c r="T88"/>
      <c r="U88"/>
      <c r="V88"/>
    </row>
    <row r="89" spans="17:22" x14ac:dyDescent="0.3">
      <c r="Q89"/>
      <c r="R89"/>
      <c r="S89"/>
      <c r="T89"/>
      <c r="U89"/>
      <c r="V89"/>
    </row>
    <row r="90" spans="17:22" x14ac:dyDescent="0.3">
      <c r="Q90"/>
      <c r="R90"/>
      <c r="S90"/>
      <c r="T90"/>
      <c r="U90"/>
      <c r="V90"/>
    </row>
    <row r="91" spans="17:22" x14ac:dyDescent="0.3">
      <c r="Q91"/>
      <c r="R91"/>
      <c r="S91"/>
      <c r="T91"/>
      <c r="U91"/>
      <c r="V91"/>
    </row>
    <row r="92" spans="17:22" x14ac:dyDescent="0.3">
      <c r="Q92"/>
      <c r="R92"/>
      <c r="S92"/>
      <c r="T92"/>
      <c r="U92"/>
      <c r="V92"/>
    </row>
    <row r="93" spans="17:22" x14ac:dyDescent="0.3">
      <c r="Q93"/>
      <c r="R93"/>
      <c r="S93"/>
      <c r="T93"/>
      <c r="U93"/>
      <c r="V93"/>
    </row>
    <row r="94" spans="17:22" x14ac:dyDescent="0.3">
      <c r="Q94"/>
      <c r="R94"/>
      <c r="S94"/>
      <c r="T94"/>
      <c r="U94"/>
      <c r="V94"/>
    </row>
    <row r="95" spans="17:22" x14ac:dyDescent="0.3">
      <c r="Q95"/>
      <c r="R95"/>
      <c r="S95"/>
      <c r="T95"/>
      <c r="U95"/>
      <c r="V95"/>
    </row>
    <row r="96" spans="17:22" x14ac:dyDescent="0.3">
      <c r="Q96"/>
      <c r="R96"/>
      <c r="S96"/>
      <c r="T96"/>
      <c r="U96"/>
      <c r="V96"/>
    </row>
    <row r="97" spans="17:22" x14ac:dyDescent="0.3">
      <c r="Q97"/>
      <c r="R97"/>
      <c r="S97"/>
      <c r="T97"/>
      <c r="U97"/>
      <c r="V97"/>
    </row>
    <row r="98" spans="17:22" x14ac:dyDescent="0.3">
      <c r="Q98"/>
      <c r="R98"/>
      <c r="S98"/>
      <c r="T98"/>
      <c r="U98"/>
      <c r="V98"/>
    </row>
    <row r="99" spans="17:22" x14ac:dyDescent="0.3">
      <c r="Q99"/>
      <c r="R99"/>
      <c r="S99"/>
      <c r="T99"/>
      <c r="U99"/>
      <c r="V99"/>
    </row>
    <row r="100" spans="17:22" x14ac:dyDescent="0.3">
      <c r="Q100"/>
      <c r="R100"/>
      <c r="S100"/>
      <c r="T100"/>
      <c r="U100"/>
      <c r="V100"/>
    </row>
    <row r="101" spans="17:22" x14ac:dyDescent="0.3">
      <c r="Q101"/>
      <c r="R101"/>
      <c r="S101"/>
      <c r="T101"/>
      <c r="U101"/>
      <c r="V101"/>
    </row>
    <row r="102" spans="17:22" x14ac:dyDescent="0.3">
      <c r="Q102"/>
      <c r="R102"/>
      <c r="S102"/>
      <c r="T102"/>
      <c r="U102"/>
      <c r="V102"/>
    </row>
    <row r="103" spans="17:22" x14ac:dyDescent="0.3">
      <c r="Q103"/>
      <c r="R103"/>
      <c r="S103"/>
      <c r="T103"/>
      <c r="U103"/>
      <c r="V103"/>
    </row>
    <row r="104" spans="17:22" x14ac:dyDescent="0.3">
      <c r="Q104"/>
      <c r="R104"/>
      <c r="S104"/>
      <c r="T104"/>
      <c r="U104"/>
      <c r="V104"/>
    </row>
    <row r="105" spans="17:22" x14ac:dyDescent="0.3">
      <c r="Q105"/>
      <c r="R105"/>
      <c r="S105"/>
      <c r="T105"/>
      <c r="U105"/>
      <c r="V105"/>
    </row>
    <row r="106" spans="17:22" x14ac:dyDescent="0.3">
      <c r="Q106"/>
      <c r="R106"/>
      <c r="S106"/>
      <c r="T106"/>
      <c r="U106"/>
      <c r="V106"/>
    </row>
    <row r="107" spans="17:22" x14ac:dyDescent="0.3">
      <c r="Q107"/>
      <c r="R107"/>
      <c r="S107"/>
      <c r="T107"/>
      <c r="U107"/>
      <c r="V107"/>
    </row>
    <row r="108" spans="17:22" x14ac:dyDescent="0.3">
      <c r="Q108"/>
      <c r="R108"/>
      <c r="S108"/>
      <c r="T108"/>
      <c r="U108"/>
      <c r="V108"/>
    </row>
    <row r="109" spans="17:22" x14ac:dyDescent="0.3">
      <c r="Q109"/>
      <c r="R109"/>
      <c r="S109"/>
      <c r="T109"/>
      <c r="U109"/>
      <c r="V109"/>
    </row>
    <row r="110" spans="17:22" x14ac:dyDescent="0.3">
      <c r="Q110"/>
      <c r="R110"/>
      <c r="S110"/>
      <c r="T110"/>
      <c r="U110"/>
      <c r="V110"/>
    </row>
    <row r="111" spans="17:22" x14ac:dyDescent="0.3">
      <c r="Q111"/>
      <c r="R111"/>
      <c r="S111"/>
      <c r="T111"/>
      <c r="U111"/>
      <c r="V111"/>
    </row>
    <row r="112" spans="17:22" x14ac:dyDescent="0.3">
      <c r="Q112"/>
      <c r="R112"/>
      <c r="S112"/>
      <c r="T112"/>
      <c r="U112"/>
      <c r="V112"/>
    </row>
    <row r="113" spans="17:22" x14ac:dyDescent="0.3">
      <c r="Q113"/>
      <c r="R113"/>
      <c r="S113"/>
      <c r="T113"/>
      <c r="U113"/>
      <c r="V113"/>
    </row>
    <row r="114" spans="17:22" x14ac:dyDescent="0.3">
      <c r="Q114"/>
      <c r="R114"/>
      <c r="S114"/>
      <c r="T114"/>
      <c r="U114"/>
      <c r="V114"/>
    </row>
    <row r="115" spans="17:22" x14ac:dyDescent="0.3">
      <c r="Q115"/>
      <c r="R115"/>
      <c r="S115"/>
      <c r="T115"/>
      <c r="U115"/>
      <c r="V115"/>
    </row>
    <row r="116" spans="17:22" x14ac:dyDescent="0.3">
      <c r="Q116"/>
      <c r="R116"/>
      <c r="S116"/>
      <c r="T116"/>
      <c r="U116"/>
      <c r="V116"/>
    </row>
    <row r="117" spans="17:22" x14ac:dyDescent="0.3">
      <c r="Q117"/>
      <c r="R117"/>
      <c r="S117"/>
      <c r="T117"/>
      <c r="U117"/>
      <c r="V117"/>
    </row>
  </sheetData>
  <mergeCells count="2">
    <mergeCell ref="A1:E1"/>
    <mergeCell ref="Q2:Q4"/>
  </mergeCells>
  <pageMargins left="0.7" right="0.7" top="0.75" bottom="0.75" header="0.3" footer="0.3"/>
  <pageSetup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tabSelected="1" workbookViewId="0">
      <pane ySplit="2" topLeftCell="A3" activePane="bottomLeft" state="frozen"/>
      <selection pane="bottomLeft" activeCell="G80" sqref="G80"/>
    </sheetView>
  </sheetViews>
  <sheetFormatPr defaultRowHeight="14.4" x14ac:dyDescent="0.3"/>
  <cols>
    <col min="1" max="1" width="9.109375" style="2"/>
    <col min="2" max="3" width="12.6640625" customWidth="1"/>
    <col min="4" max="4" width="9.44140625" bestFit="1" customWidth="1"/>
    <col min="5" max="5" width="22.44140625" style="1" customWidth="1"/>
    <col min="6" max="15" width="10.6640625" customWidth="1"/>
    <col min="19" max="19" width="19.109375" style="13" customWidth="1"/>
    <col min="20" max="23" width="9.109375" style="14"/>
    <col min="24" max="24" width="13.33203125" style="13" customWidth="1"/>
  </cols>
  <sheetData>
    <row r="1" spans="1:24" ht="15" x14ac:dyDescent="0.25">
      <c r="A1" s="26" t="s">
        <v>91</v>
      </c>
      <c r="B1" s="27"/>
      <c r="C1" s="27"/>
      <c r="D1" s="27"/>
      <c r="E1" s="27"/>
      <c r="F1" s="8">
        <v>40878</v>
      </c>
      <c r="G1" s="8">
        <v>41091</v>
      </c>
      <c r="H1" s="8">
        <v>41244</v>
      </c>
      <c r="I1" s="8">
        <v>41456</v>
      </c>
      <c r="J1" s="8">
        <v>41609</v>
      </c>
      <c r="K1" s="8">
        <v>41821</v>
      </c>
      <c r="L1" s="10" t="s">
        <v>88</v>
      </c>
      <c r="M1" s="11" t="s">
        <v>89</v>
      </c>
      <c r="N1" s="12">
        <v>2014</v>
      </c>
      <c r="O1" s="12" t="s">
        <v>90</v>
      </c>
      <c r="S1"/>
      <c r="T1"/>
      <c r="U1"/>
      <c r="V1"/>
      <c r="W1"/>
      <c r="X1"/>
    </row>
    <row r="2" spans="1:24" x14ac:dyDescent="0.3">
      <c r="A2" s="3" t="s">
        <v>58</v>
      </c>
      <c r="B2" s="3" t="s">
        <v>59</v>
      </c>
      <c r="C2" s="3" t="s">
        <v>60</v>
      </c>
      <c r="D2" s="3" t="s">
        <v>61</v>
      </c>
      <c r="E2" s="7" t="s">
        <v>62</v>
      </c>
      <c r="F2" s="18" t="s">
        <v>61</v>
      </c>
      <c r="G2" s="18" t="s">
        <v>61</v>
      </c>
      <c r="H2" s="18" t="s">
        <v>61</v>
      </c>
      <c r="I2" s="18" t="s">
        <v>61</v>
      </c>
      <c r="J2" s="18" t="s">
        <v>61</v>
      </c>
      <c r="K2" s="18" t="s">
        <v>61</v>
      </c>
      <c r="L2" s="18" t="s">
        <v>87</v>
      </c>
      <c r="M2" s="18" t="s">
        <v>87</v>
      </c>
      <c r="N2" s="18" t="s">
        <v>87</v>
      </c>
      <c r="O2" s="18" t="s">
        <v>87</v>
      </c>
      <c r="S2" s="28"/>
      <c r="T2"/>
      <c r="U2"/>
      <c r="V2"/>
      <c r="W2"/>
      <c r="X2"/>
    </row>
    <row r="3" spans="1:24" x14ac:dyDescent="0.3">
      <c r="A3" s="3">
        <v>29</v>
      </c>
      <c r="B3" s="4">
        <v>2255715.3089999999</v>
      </c>
      <c r="C3" s="4">
        <v>6232765.3329999996</v>
      </c>
      <c r="D3" s="4">
        <v>278.678</v>
      </c>
      <c r="E3" s="17" t="s">
        <v>0</v>
      </c>
      <c r="F3" s="4"/>
      <c r="G3" s="4">
        <v>279.24700000000001</v>
      </c>
      <c r="H3" s="4">
        <v>279.202</v>
      </c>
      <c r="I3" s="4">
        <v>279.08300000000003</v>
      </c>
      <c r="J3" s="4">
        <v>278.93</v>
      </c>
      <c r="K3" s="4">
        <v>278.678</v>
      </c>
      <c r="L3" s="22">
        <f>(H3-G3)/(7/12)</f>
        <v>-7.7142857142884422E-2</v>
      </c>
      <c r="M3" s="4">
        <f>J3-H3</f>
        <v>-0.27199999999999136</v>
      </c>
      <c r="N3" s="22">
        <f>(K3-J3)/(7/12)</f>
        <v>-0.43200000000001637</v>
      </c>
      <c r="O3" s="4">
        <f>(K3-G3)/2</f>
        <v>-0.28450000000000841</v>
      </c>
      <c r="S3" s="28"/>
      <c r="T3"/>
      <c r="U3"/>
      <c r="V3"/>
      <c r="W3"/>
      <c r="X3"/>
    </row>
    <row r="4" spans="1:24" x14ac:dyDescent="0.3">
      <c r="A4" s="3">
        <v>62</v>
      </c>
      <c r="B4" s="4">
        <v>2138252.5460000001</v>
      </c>
      <c r="C4" s="4">
        <v>6339532.983</v>
      </c>
      <c r="D4" s="4">
        <v>288.822</v>
      </c>
      <c r="E4" s="17" t="s">
        <v>1</v>
      </c>
      <c r="F4" s="4"/>
      <c r="G4" s="4">
        <v>288.84800000000001</v>
      </c>
      <c r="H4" s="4">
        <v>288.87</v>
      </c>
      <c r="I4" s="4">
        <v>288.767</v>
      </c>
      <c r="J4" s="4">
        <v>288.81</v>
      </c>
      <c r="K4" s="4">
        <v>288.822</v>
      </c>
      <c r="L4" s="22">
        <f t="shared" ref="L4:L5" si="0">(H4-G4)/(7/12)</f>
        <v>3.77142857142709E-2</v>
      </c>
      <c r="M4" s="4">
        <f>J4-H4</f>
        <v>-6.0000000000002274E-2</v>
      </c>
      <c r="N4" s="22">
        <f t="shared" ref="N4:N67" si="1">(K4-J4)/(7/12)</f>
        <v>2.0571428571429351E-2</v>
      </c>
      <c r="O4" s="4">
        <f t="shared" ref="O4:O5" si="2">(K4-G4)/2</f>
        <v>-1.300000000000523E-2</v>
      </c>
      <c r="S4" s="28"/>
      <c r="T4"/>
      <c r="U4"/>
      <c r="V4"/>
      <c r="W4"/>
      <c r="X4"/>
    </row>
    <row r="5" spans="1:24" ht="15" x14ac:dyDescent="0.25">
      <c r="A5" s="3">
        <v>63</v>
      </c>
      <c r="B5" s="4">
        <v>2068328.3729999999</v>
      </c>
      <c r="C5" s="4">
        <v>6163767.8890000004</v>
      </c>
      <c r="D5" s="4">
        <v>329.01900000000001</v>
      </c>
      <c r="E5" s="17" t="s">
        <v>52</v>
      </c>
      <c r="F5" s="4"/>
      <c r="G5" s="4">
        <v>329.95100000000002</v>
      </c>
      <c r="H5" s="4">
        <v>329.988</v>
      </c>
      <c r="I5" s="4">
        <v>329.66800000000001</v>
      </c>
      <c r="J5" s="4">
        <v>329.51</v>
      </c>
      <c r="K5" s="4">
        <v>329.01900000000001</v>
      </c>
      <c r="L5" s="22">
        <f t="shared" si="0"/>
        <v>6.3428571428533226E-2</v>
      </c>
      <c r="M5" s="4">
        <f t="shared" ref="M5:M6" si="3">J5-H5</f>
        <v>-0.47800000000000864</v>
      </c>
      <c r="N5" s="22">
        <f t="shared" si="1"/>
        <v>-0.84171428571426077</v>
      </c>
      <c r="O5" s="4">
        <f t="shared" si="2"/>
        <v>-0.46600000000000819</v>
      </c>
      <c r="S5"/>
      <c r="T5"/>
      <c r="U5"/>
      <c r="V5"/>
      <c r="W5"/>
      <c r="X5"/>
    </row>
    <row r="6" spans="1:24" ht="15" x14ac:dyDescent="0.25">
      <c r="A6" s="3">
        <v>101</v>
      </c>
      <c r="B6" s="4">
        <v>2213141.179</v>
      </c>
      <c r="C6" s="4">
        <v>6133281.3490000004</v>
      </c>
      <c r="D6" s="4">
        <v>141.33199999999999</v>
      </c>
      <c r="E6" s="17" t="s">
        <v>64</v>
      </c>
      <c r="F6" s="4">
        <v>141.79900000000001</v>
      </c>
      <c r="G6" s="4">
        <v>141.661</v>
      </c>
      <c r="H6" s="4">
        <v>141.72399999999999</v>
      </c>
      <c r="I6" s="4">
        <v>141.54499999999999</v>
      </c>
      <c r="J6" s="4">
        <v>141.47999999999999</v>
      </c>
      <c r="K6" s="4">
        <v>141.33199999999999</v>
      </c>
      <c r="L6" s="4">
        <f>H6-F6</f>
        <v>-7.5000000000017053E-2</v>
      </c>
      <c r="M6" s="4">
        <f t="shared" si="3"/>
        <v>-0.24399999999999977</v>
      </c>
      <c r="N6" s="22">
        <f t="shared" si="1"/>
        <v>-0.25371428571427906</v>
      </c>
      <c r="O6" s="4">
        <f>(K6-F6)/(31/12)</f>
        <v>-0.18077419354839211</v>
      </c>
      <c r="S6"/>
      <c r="T6"/>
      <c r="U6"/>
      <c r="V6"/>
      <c r="W6"/>
      <c r="X6"/>
    </row>
    <row r="7" spans="1:24" ht="15" x14ac:dyDescent="0.25">
      <c r="A7" s="3">
        <v>108</v>
      </c>
      <c r="B7" s="4">
        <v>2342536.7170000002</v>
      </c>
      <c r="C7" s="4">
        <v>6022775.6670000004</v>
      </c>
      <c r="D7" s="4">
        <v>79.072000000000003</v>
      </c>
      <c r="E7" s="17" t="s">
        <v>2</v>
      </c>
      <c r="F7" s="4">
        <v>79.138000000000005</v>
      </c>
      <c r="G7" s="4"/>
      <c r="H7" s="4"/>
      <c r="I7" s="4"/>
      <c r="J7" s="4">
        <v>78.92</v>
      </c>
      <c r="K7" s="4">
        <v>79.072000000000003</v>
      </c>
      <c r="L7" s="4"/>
      <c r="M7" s="4"/>
      <c r="N7" s="22">
        <f t="shared" si="1"/>
        <v>0.26057142857143029</v>
      </c>
      <c r="O7" s="4">
        <f>(K7-F7)/(31/12)</f>
        <v>-2.554838709677516E-2</v>
      </c>
      <c r="S7"/>
      <c r="T7"/>
      <c r="U7"/>
      <c r="V7"/>
      <c r="W7"/>
      <c r="X7"/>
    </row>
    <row r="8" spans="1:24" ht="15" x14ac:dyDescent="0.25">
      <c r="A8" s="3">
        <v>119</v>
      </c>
      <c r="B8" s="4">
        <v>2420921.4900000002</v>
      </c>
      <c r="C8" s="4">
        <v>6035543.2060000002</v>
      </c>
      <c r="D8" s="4">
        <v>111.133</v>
      </c>
      <c r="E8" s="17">
        <v>109.28</v>
      </c>
      <c r="F8" s="4">
        <v>111.276</v>
      </c>
      <c r="G8" s="4">
        <v>111.11</v>
      </c>
      <c r="H8" s="4">
        <v>111.142</v>
      </c>
      <c r="I8" s="4">
        <v>111.045</v>
      </c>
      <c r="J8" s="4">
        <v>110.98</v>
      </c>
      <c r="K8" s="4">
        <v>111.133</v>
      </c>
      <c r="L8" s="4">
        <f>H8-F8</f>
        <v>-0.13400000000000034</v>
      </c>
      <c r="M8" s="4">
        <f>J8-H8</f>
        <v>-0.16199999999999193</v>
      </c>
      <c r="N8" s="22">
        <f t="shared" si="1"/>
        <v>0.26228571428569986</v>
      </c>
      <c r="O8" s="4">
        <f t="shared" ref="O8:O47" si="4">(K8-F8)/(31/12)</f>
        <v>-5.5354838709677681E-2</v>
      </c>
      <c r="S8"/>
      <c r="T8"/>
      <c r="U8"/>
      <c r="V8"/>
      <c r="W8"/>
      <c r="X8"/>
    </row>
    <row r="9" spans="1:24" ht="15" x14ac:dyDescent="0.25">
      <c r="A9" s="3">
        <v>120</v>
      </c>
      <c r="B9" s="4">
        <v>2246626.0189999999</v>
      </c>
      <c r="C9" s="4">
        <v>6356803.6370000001</v>
      </c>
      <c r="D9" s="4">
        <v>606.673</v>
      </c>
      <c r="E9" s="17">
        <v>604.16399999999999</v>
      </c>
      <c r="F9" s="4">
        <v>606.67899999999997</v>
      </c>
      <c r="G9" s="4"/>
      <c r="H9" s="4"/>
      <c r="I9" s="4"/>
      <c r="J9" s="4">
        <v>606.61</v>
      </c>
      <c r="K9" s="4">
        <v>606.673</v>
      </c>
      <c r="L9" s="4"/>
      <c r="M9" s="4"/>
      <c r="N9" s="22">
        <f t="shared" si="1"/>
        <v>0.10799999999997972</v>
      </c>
      <c r="O9" s="4">
        <f t="shared" si="4"/>
        <v>-2.3225806451503761E-3</v>
      </c>
      <c r="S9"/>
      <c r="T9"/>
      <c r="U9"/>
      <c r="V9"/>
      <c r="W9"/>
      <c r="X9"/>
    </row>
    <row r="10" spans="1:24" ht="15" x14ac:dyDescent="0.25">
      <c r="A10" s="3">
        <v>121</v>
      </c>
      <c r="B10" s="4">
        <v>2244410.2319999998</v>
      </c>
      <c r="C10" s="4">
        <v>6123306.1720000003</v>
      </c>
      <c r="D10" s="4">
        <v>128.703</v>
      </c>
      <c r="E10" s="17" t="s">
        <v>3</v>
      </c>
      <c r="F10" s="4">
        <v>129.75700000000001</v>
      </c>
      <c r="G10" s="4">
        <v>129.51599999999999</v>
      </c>
      <c r="H10" s="4">
        <v>129.405</v>
      </c>
      <c r="I10" s="4">
        <v>129.08500000000001</v>
      </c>
      <c r="J10" s="4">
        <v>128.93</v>
      </c>
      <c r="K10" s="4">
        <v>128.703</v>
      </c>
      <c r="L10" s="4">
        <f t="shared" ref="L10:L30" si="5">H10-F10</f>
        <v>-0.35200000000000387</v>
      </c>
      <c r="M10" s="4">
        <f>J10-H10</f>
        <v>-0.47499999999999432</v>
      </c>
      <c r="N10" s="22">
        <f t="shared" si="1"/>
        <v>-0.38914285714286373</v>
      </c>
      <c r="O10" s="4">
        <f t="shared" si="4"/>
        <v>-0.40800000000000075</v>
      </c>
      <c r="S10"/>
      <c r="T10"/>
      <c r="U10"/>
      <c r="V10"/>
      <c r="W10"/>
      <c r="X10"/>
    </row>
    <row r="11" spans="1:24" ht="15" x14ac:dyDescent="0.25">
      <c r="A11" s="3">
        <v>122</v>
      </c>
      <c r="B11" s="4">
        <v>2166402.7459999998</v>
      </c>
      <c r="C11" s="4">
        <v>6153888.5870000003</v>
      </c>
      <c r="D11" s="4">
        <v>167.696</v>
      </c>
      <c r="E11" s="17" t="s">
        <v>4</v>
      </c>
      <c r="F11" s="4">
        <v>167.999</v>
      </c>
      <c r="G11" s="4">
        <v>167.90600000000001</v>
      </c>
      <c r="H11" s="4">
        <v>168</v>
      </c>
      <c r="I11" s="4">
        <v>167.86799999999999</v>
      </c>
      <c r="J11" s="4">
        <v>167.83</v>
      </c>
      <c r="K11" s="4">
        <v>167.696</v>
      </c>
      <c r="L11" s="4">
        <f t="shared" si="5"/>
        <v>1.0000000000047748E-3</v>
      </c>
      <c r="M11" s="4">
        <f t="shared" ref="M11:M30" si="6">J11-H11</f>
        <v>-0.16999999999998749</v>
      </c>
      <c r="N11" s="22">
        <f t="shared" si="1"/>
        <v>-0.22971428571431066</v>
      </c>
      <c r="O11" s="4">
        <f t="shared" si="4"/>
        <v>-0.1172903225806441</v>
      </c>
      <c r="S11"/>
      <c r="T11"/>
      <c r="U11"/>
      <c r="V11"/>
      <c r="W11"/>
      <c r="X11"/>
    </row>
    <row r="12" spans="1:24" ht="15" x14ac:dyDescent="0.25">
      <c r="A12" s="3">
        <v>123</v>
      </c>
      <c r="B12" s="4">
        <v>2232691.2179999999</v>
      </c>
      <c r="C12" s="4">
        <v>6167201.6140000001</v>
      </c>
      <c r="D12" s="4">
        <v>161.626</v>
      </c>
      <c r="E12" s="17" t="s">
        <v>5</v>
      </c>
      <c r="F12" s="4">
        <v>162.65899999999999</v>
      </c>
      <c r="G12" s="4">
        <v>162.40299999999999</v>
      </c>
      <c r="H12" s="4">
        <v>162.35300000000001</v>
      </c>
      <c r="I12" s="4">
        <v>162.14400000000001</v>
      </c>
      <c r="J12" s="4">
        <v>161.84</v>
      </c>
      <c r="K12" s="4">
        <v>161.626</v>
      </c>
      <c r="L12" s="4">
        <f t="shared" si="5"/>
        <v>-0.30599999999998317</v>
      </c>
      <c r="M12" s="4">
        <f t="shared" si="6"/>
        <v>-0.51300000000000523</v>
      </c>
      <c r="N12" s="22">
        <f t="shared" si="1"/>
        <v>-0.36685714285714049</v>
      </c>
      <c r="O12" s="4">
        <f t="shared" si="4"/>
        <v>-0.39987096774193043</v>
      </c>
      <c r="S12"/>
      <c r="T12"/>
      <c r="U12"/>
      <c r="V12"/>
      <c r="W12"/>
      <c r="X12"/>
    </row>
    <row r="13" spans="1:24" ht="15" x14ac:dyDescent="0.25">
      <c r="A13" s="3">
        <v>124</v>
      </c>
      <c r="B13" s="4">
        <v>2280839.1409999998</v>
      </c>
      <c r="C13" s="4">
        <v>6138903.2889999999</v>
      </c>
      <c r="D13" s="4">
        <v>148.22399999999999</v>
      </c>
      <c r="E13" s="17" t="s">
        <v>6</v>
      </c>
      <c r="F13" s="4">
        <v>149.56399999999999</v>
      </c>
      <c r="G13" s="4">
        <v>149.33699999999999</v>
      </c>
      <c r="H13" s="4">
        <v>149.31899999999999</v>
      </c>
      <c r="I13" s="4">
        <v>148.899</v>
      </c>
      <c r="J13" s="4">
        <v>148.68</v>
      </c>
      <c r="K13" s="4">
        <v>148.22399999999999</v>
      </c>
      <c r="L13" s="4">
        <f t="shared" si="5"/>
        <v>-0.24500000000000455</v>
      </c>
      <c r="M13" s="4">
        <f t="shared" si="6"/>
        <v>-0.63899999999998158</v>
      </c>
      <c r="N13" s="22">
        <f t="shared" si="1"/>
        <v>-0.78171428571431534</v>
      </c>
      <c r="O13" s="4">
        <f t="shared" si="4"/>
        <v>-0.51870967741935614</v>
      </c>
      <c r="S13"/>
      <c r="T13"/>
      <c r="U13"/>
      <c r="V13"/>
      <c r="W13"/>
      <c r="X13"/>
    </row>
    <row r="14" spans="1:24" ht="15" x14ac:dyDescent="0.25">
      <c r="A14" s="3">
        <v>125</v>
      </c>
      <c r="B14" s="4">
        <v>2185890.25</v>
      </c>
      <c r="C14" s="4">
        <v>6122120.0449999999</v>
      </c>
      <c r="D14" s="4">
        <v>183.85599999999999</v>
      </c>
      <c r="E14" s="17" t="s">
        <v>7</v>
      </c>
      <c r="F14" s="4">
        <v>184.18100000000001</v>
      </c>
      <c r="G14" s="4">
        <v>184.072</v>
      </c>
      <c r="H14" s="4">
        <v>184.12899999999999</v>
      </c>
      <c r="I14" s="4">
        <v>184.02699999999999</v>
      </c>
      <c r="J14" s="4">
        <v>183.97</v>
      </c>
      <c r="K14" s="4">
        <v>183.85599999999999</v>
      </c>
      <c r="L14" s="4">
        <f t="shared" si="5"/>
        <v>-5.2000000000020918E-2</v>
      </c>
      <c r="M14" s="4">
        <f t="shared" si="6"/>
        <v>-0.15899999999999181</v>
      </c>
      <c r="N14" s="22">
        <f t="shared" si="1"/>
        <v>-0.19542857142857883</v>
      </c>
      <c r="O14" s="4">
        <f t="shared" si="4"/>
        <v>-0.12580645161290982</v>
      </c>
      <c r="S14"/>
      <c r="T14"/>
      <c r="U14"/>
      <c r="V14"/>
      <c r="W14"/>
      <c r="X14"/>
    </row>
    <row r="15" spans="1:24" ht="15" x14ac:dyDescent="0.25">
      <c r="A15" s="3">
        <v>126</v>
      </c>
      <c r="B15" s="4">
        <v>2355392.8629999999</v>
      </c>
      <c r="C15" s="4">
        <v>6132094.6660000002</v>
      </c>
      <c r="D15" s="4">
        <v>167.27699999999999</v>
      </c>
      <c r="E15" s="17" t="s">
        <v>65</v>
      </c>
      <c r="F15" s="4">
        <v>167.376</v>
      </c>
      <c r="G15" s="4">
        <v>167.291</v>
      </c>
      <c r="H15" s="4">
        <v>167.29300000000001</v>
      </c>
      <c r="I15" s="4">
        <v>167.286</v>
      </c>
      <c r="J15" s="4">
        <v>167.17</v>
      </c>
      <c r="K15" s="4">
        <v>167.27699999999999</v>
      </c>
      <c r="L15" s="4">
        <f t="shared" si="5"/>
        <v>-8.2999999999998408E-2</v>
      </c>
      <c r="M15" s="4">
        <f t="shared" si="6"/>
        <v>-0.12300000000001887</v>
      </c>
      <c r="N15" s="22">
        <f t="shared" si="1"/>
        <v>0.18342857142857025</v>
      </c>
      <c r="O15" s="4">
        <f t="shared" si="4"/>
        <v>-3.832258064516824E-2</v>
      </c>
      <c r="S15"/>
      <c r="T15"/>
      <c r="U15"/>
      <c r="V15"/>
      <c r="W15"/>
      <c r="X15"/>
    </row>
    <row r="16" spans="1:24" ht="15" x14ac:dyDescent="0.25">
      <c r="A16" s="3">
        <v>127</v>
      </c>
      <c r="B16" s="4">
        <v>2195250.807</v>
      </c>
      <c r="C16" s="4">
        <v>6199772.7060000002</v>
      </c>
      <c r="D16" s="4">
        <v>182.49799999999999</v>
      </c>
      <c r="E16" s="17" t="s">
        <v>8</v>
      </c>
      <c r="F16" s="4">
        <v>182.87200000000001</v>
      </c>
      <c r="G16" s="4">
        <v>182.89500000000001</v>
      </c>
      <c r="H16" s="4">
        <v>182.821</v>
      </c>
      <c r="I16" s="4">
        <v>182.73599999999999</v>
      </c>
      <c r="J16" s="4">
        <v>182.64</v>
      </c>
      <c r="K16" s="4">
        <v>182.49799999999999</v>
      </c>
      <c r="L16" s="4">
        <f t="shared" si="5"/>
        <v>-5.1000000000016144E-2</v>
      </c>
      <c r="M16" s="4">
        <f t="shared" si="6"/>
        <v>-0.1810000000000116</v>
      </c>
      <c r="N16" s="22">
        <f t="shared" si="1"/>
        <v>-0.24342857142856439</v>
      </c>
      <c r="O16" s="4">
        <f t="shared" si="4"/>
        <v>-0.14477419354839624</v>
      </c>
      <c r="S16"/>
      <c r="T16"/>
      <c r="U16"/>
      <c r="V16"/>
      <c r="W16"/>
      <c r="X16"/>
    </row>
    <row r="17" spans="1:24" ht="15" x14ac:dyDescent="0.25">
      <c r="A17" s="3">
        <v>128</v>
      </c>
      <c r="B17" s="4">
        <v>2114491.898</v>
      </c>
      <c r="C17" s="4">
        <v>6074855.6749999998</v>
      </c>
      <c r="D17" s="4">
        <v>619.26</v>
      </c>
      <c r="E17" s="17" t="s">
        <v>9</v>
      </c>
      <c r="F17" s="4">
        <v>619.25699999999995</v>
      </c>
      <c r="G17" s="4">
        <v>619.26</v>
      </c>
      <c r="H17" s="4">
        <v>619.26</v>
      </c>
      <c r="I17" s="4">
        <v>619.26</v>
      </c>
      <c r="J17" s="4">
        <v>619.26</v>
      </c>
      <c r="K17" s="4">
        <v>619.26</v>
      </c>
      <c r="L17" s="4">
        <f t="shared" si="5"/>
        <v>3.0000000000427463E-3</v>
      </c>
      <c r="M17" s="4">
        <f t="shared" si="6"/>
        <v>0</v>
      </c>
      <c r="N17" s="22">
        <f t="shared" si="1"/>
        <v>0</v>
      </c>
      <c r="O17" s="4">
        <f t="shared" si="4"/>
        <v>1.161290322597192E-3</v>
      </c>
      <c r="S17"/>
      <c r="T17"/>
      <c r="U17"/>
      <c r="V17"/>
      <c r="W17"/>
      <c r="X17"/>
    </row>
    <row r="18" spans="1:24" ht="15" x14ac:dyDescent="0.25">
      <c r="A18" s="3">
        <v>129</v>
      </c>
      <c r="B18" s="4">
        <v>2198475.3820000002</v>
      </c>
      <c r="C18" s="4">
        <v>6133714.0839999998</v>
      </c>
      <c r="D18" s="4">
        <v>145.96199999999999</v>
      </c>
      <c r="E18" s="17" t="s">
        <v>10</v>
      </c>
      <c r="F18" s="4">
        <v>146.36099999999999</v>
      </c>
      <c r="G18" s="4">
        <v>146.28</v>
      </c>
      <c r="H18" s="4">
        <v>146.29300000000001</v>
      </c>
      <c r="I18" s="4">
        <v>146.18199999999999</v>
      </c>
      <c r="J18" s="4">
        <v>146.07</v>
      </c>
      <c r="K18" s="4">
        <v>145.96199999999999</v>
      </c>
      <c r="L18" s="4">
        <f t="shared" si="5"/>
        <v>-6.7999999999983629E-2</v>
      </c>
      <c r="M18" s="4">
        <f t="shared" si="6"/>
        <v>-0.22300000000001319</v>
      </c>
      <c r="N18" s="22">
        <f t="shared" si="1"/>
        <v>-0.18514285714286416</v>
      </c>
      <c r="O18" s="4">
        <f t="shared" si="4"/>
        <v>-0.15445161290322615</v>
      </c>
      <c r="S18"/>
      <c r="T18"/>
      <c r="U18"/>
      <c r="V18"/>
      <c r="W18"/>
      <c r="X18"/>
    </row>
    <row r="19" spans="1:24" ht="15" x14ac:dyDescent="0.25">
      <c r="A19" s="3">
        <v>130</v>
      </c>
      <c r="B19" s="4">
        <v>2365903.8429999999</v>
      </c>
      <c r="C19" s="4">
        <v>6000988.716</v>
      </c>
      <c r="D19" s="4">
        <v>73.331000000000003</v>
      </c>
      <c r="E19" s="17" t="s">
        <v>11</v>
      </c>
      <c r="F19" s="4">
        <v>73.305000000000007</v>
      </c>
      <c r="G19" s="4">
        <v>73.260999999999996</v>
      </c>
      <c r="H19" s="4">
        <v>73.251000000000005</v>
      </c>
      <c r="I19" s="4">
        <v>73.168000000000006</v>
      </c>
      <c r="J19" s="4">
        <v>73.05</v>
      </c>
      <c r="K19" s="4">
        <v>73.331000000000003</v>
      </c>
      <c r="L19" s="4">
        <f t="shared" si="5"/>
        <v>-5.4000000000002046E-2</v>
      </c>
      <c r="M19" s="4">
        <f t="shared" si="6"/>
        <v>-0.20100000000000762</v>
      </c>
      <c r="N19" s="22">
        <f t="shared" si="1"/>
        <v>0.48171428571429581</v>
      </c>
      <c r="O19" s="4">
        <f t="shared" si="4"/>
        <v>1.0064516129030806E-2</v>
      </c>
      <c r="S19"/>
      <c r="T19"/>
      <c r="U19"/>
      <c r="V19"/>
      <c r="W19"/>
      <c r="X19"/>
    </row>
    <row r="20" spans="1:24" ht="15" x14ac:dyDescent="0.25">
      <c r="A20" s="3">
        <v>131</v>
      </c>
      <c r="B20" s="4">
        <v>2332746.4559999998</v>
      </c>
      <c r="C20" s="4">
        <v>6191751.9819999998</v>
      </c>
      <c r="D20" s="4">
        <v>243.10499999999999</v>
      </c>
      <c r="E20" s="17" t="s">
        <v>66</v>
      </c>
      <c r="F20" s="4">
        <v>243.12100000000001</v>
      </c>
      <c r="G20" s="4">
        <v>243.12100000000001</v>
      </c>
      <c r="H20" s="4">
        <v>243.142</v>
      </c>
      <c r="I20" s="4">
        <v>243.167</v>
      </c>
      <c r="J20" s="4">
        <v>243.09</v>
      </c>
      <c r="K20" s="4">
        <v>243.10499999999999</v>
      </c>
      <c r="L20" s="4">
        <f t="shared" si="5"/>
        <v>2.0999999999986585E-2</v>
      </c>
      <c r="M20" s="4">
        <f t="shared" si="6"/>
        <v>-5.1999999999992497E-2</v>
      </c>
      <c r="N20" s="22">
        <f t="shared" si="1"/>
        <v>2.5714285714262326E-2</v>
      </c>
      <c r="O20" s="4">
        <f t="shared" si="4"/>
        <v>-6.1935483871043435E-3</v>
      </c>
      <c r="S20"/>
      <c r="T20"/>
      <c r="U20"/>
      <c r="V20"/>
      <c r="W20"/>
      <c r="X20"/>
    </row>
    <row r="21" spans="1:24" ht="15" x14ac:dyDescent="0.25">
      <c r="A21" s="3">
        <v>132</v>
      </c>
      <c r="B21" s="4">
        <v>2249201.6129999999</v>
      </c>
      <c r="C21" s="4">
        <v>6122773.8509999998</v>
      </c>
      <c r="D21" s="4">
        <v>125.839</v>
      </c>
      <c r="E21" s="17" t="s">
        <v>12</v>
      </c>
      <c r="F21" s="4">
        <v>127.13800000000001</v>
      </c>
      <c r="G21" s="4">
        <v>126.861</v>
      </c>
      <c r="H21" s="4">
        <v>126.771</v>
      </c>
      <c r="I21" s="4">
        <v>126.303</v>
      </c>
      <c r="J21" s="4">
        <v>126.17</v>
      </c>
      <c r="K21" s="4">
        <v>125.839</v>
      </c>
      <c r="L21" s="4">
        <f t="shared" si="5"/>
        <v>-0.36700000000000443</v>
      </c>
      <c r="M21" s="4">
        <f t="shared" si="6"/>
        <v>-0.60099999999999909</v>
      </c>
      <c r="N21" s="22">
        <f t="shared" si="1"/>
        <v>-0.56742857142857661</v>
      </c>
      <c r="O21" s="4">
        <f t="shared" si="4"/>
        <v>-0.50283870967742184</v>
      </c>
      <c r="S21"/>
      <c r="T21"/>
      <c r="U21"/>
      <c r="V21"/>
      <c r="W21"/>
      <c r="X21"/>
    </row>
    <row r="22" spans="1:24" ht="15" x14ac:dyDescent="0.25">
      <c r="A22" s="3">
        <v>133</v>
      </c>
      <c r="B22" s="4">
        <v>2273311.3450000002</v>
      </c>
      <c r="C22" s="4">
        <v>6111332.091</v>
      </c>
      <c r="D22" s="4">
        <v>121.255</v>
      </c>
      <c r="E22" s="17" t="s">
        <v>13</v>
      </c>
      <c r="F22" s="4">
        <v>122.277</v>
      </c>
      <c r="G22" s="4">
        <v>122.158</v>
      </c>
      <c r="H22" s="4">
        <v>121.943</v>
      </c>
      <c r="I22" s="4">
        <v>121.664</v>
      </c>
      <c r="J22" s="4">
        <v>121.33</v>
      </c>
      <c r="K22" s="4">
        <v>121.255</v>
      </c>
      <c r="L22" s="4">
        <f t="shared" si="5"/>
        <v>-0.33400000000000318</v>
      </c>
      <c r="M22" s="4">
        <f t="shared" si="6"/>
        <v>-0.61299999999999955</v>
      </c>
      <c r="N22" s="22">
        <f t="shared" si="1"/>
        <v>-0.12857142857143344</v>
      </c>
      <c r="O22" s="4">
        <f t="shared" si="4"/>
        <v>-0.39561290322580861</v>
      </c>
      <c r="S22"/>
      <c r="T22"/>
      <c r="U22"/>
      <c r="V22"/>
      <c r="W22"/>
      <c r="X22"/>
    </row>
    <row r="23" spans="1:24" ht="15" x14ac:dyDescent="0.25">
      <c r="A23" s="3">
        <v>134</v>
      </c>
      <c r="B23" s="4">
        <v>2202620.3560000001</v>
      </c>
      <c r="C23" s="4">
        <v>6330007.5719999997</v>
      </c>
      <c r="D23" s="4">
        <v>290.01799999999997</v>
      </c>
      <c r="E23" s="17" t="s">
        <v>67</v>
      </c>
      <c r="F23" s="4">
        <v>289.99900000000002</v>
      </c>
      <c r="G23" s="4">
        <v>289.94099999999997</v>
      </c>
      <c r="H23" s="4">
        <v>289.92399999999998</v>
      </c>
      <c r="I23" s="4">
        <v>289.839</v>
      </c>
      <c r="J23" s="4">
        <v>289.92</v>
      </c>
      <c r="K23" s="4">
        <v>290.01799999999997</v>
      </c>
      <c r="L23" s="4">
        <f t="shared" si="5"/>
        <v>-7.5000000000045475E-2</v>
      </c>
      <c r="M23" s="4">
        <f t="shared" si="6"/>
        <v>-3.999999999962256E-3</v>
      </c>
      <c r="N23" s="22">
        <f t="shared" si="1"/>
        <v>0.16799999999992515</v>
      </c>
      <c r="O23" s="4">
        <f t="shared" si="4"/>
        <v>7.354838709657527E-3</v>
      </c>
      <c r="S23"/>
      <c r="T23"/>
      <c r="U23"/>
      <c r="V23"/>
      <c r="W23"/>
      <c r="X23"/>
    </row>
    <row r="24" spans="1:24" ht="15" x14ac:dyDescent="0.25">
      <c r="A24" s="3">
        <v>135</v>
      </c>
      <c r="B24" s="4">
        <v>2280213.517</v>
      </c>
      <c r="C24" s="4">
        <v>6203601.7989999996</v>
      </c>
      <c r="D24" s="4">
        <v>235.85300000000001</v>
      </c>
      <c r="E24" s="17" t="s">
        <v>53</v>
      </c>
      <c r="F24" s="4">
        <v>236.71799999999999</v>
      </c>
      <c r="G24" s="4">
        <v>236.596</v>
      </c>
      <c r="H24" s="4">
        <v>236.54300000000001</v>
      </c>
      <c r="I24" s="4">
        <v>236.38300000000001</v>
      </c>
      <c r="J24" s="4">
        <v>236.27</v>
      </c>
      <c r="K24" s="4">
        <v>235.85300000000001</v>
      </c>
      <c r="L24" s="4">
        <f t="shared" si="5"/>
        <v>-0.17499999999998295</v>
      </c>
      <c r="M24" s="4">
        <f t="shared" si="6"/>
        <v>-0.27299999999999613</v>
      </c>
      <c r="N24" s="22">
        <f t="shared" si="1"/>
        <v>-0.71485714285714552</v>
      </c>
      <c r="O24" s="4">
        <f t="shared" si="4"/>
        <v>-0.33483870967741186</v>
      </c>
      <c r="S24"/>
      <c r="T24"/>
      <c r="U24"/>
      <c r="V24"/>
      <c r="W24"/>
      <c r="X24"/>
    </row>
    <row r="25" spans="1:24" ht="15" x14ac:dyDescent="0.25">
      <c r="A25" s="3">
        <v>137</v>
      </c>
      <c r="B25" s="4">
        <v>2271706.3829999999</v>
      </c>
      <c r="C25" s="4">
        <v>6053044.1579999998</v>
      </c>
      <c r="D25" s="4">
        <v>100.746</v>
      </c>
      <c r="E25" s="17" t="s">
        <v>54</v>
      </c>
      <c r="F25" s="4">
        <v>101.04900000000001</v>
      </c>
      <c r="G25" s="4">
        <v>101.02800000000001</v>
      </c>
      <c r="H25" s="4">
        <v>100.96</v>
      </c>
      <c r="I25" s="4">
        <v>100.9</v>
      </c>
      <c r="J25" s="4">
        <v>100.87</v>
      </c>
      <c r="K25" s="4">
        <v>100.746</v>
      </c>
      <c r="L25" s="4">
        <f t="shared" si="5"/>
        <v>-8.9000000000012847E-2</v>
      </c>
      <c r="M25" s="4">
        <f t="shared" si="6"/>
        <v>-8.99999999999892E-2</v>
      </c>
      <c r="N25" s="22">
        <f t="shared" si="1"/>
        <v>-0.21257142857144473</v>
      </c>
      <c r="O25" s="4">
        <f t="shared" si="4"/>
        <v>-0.1172903225806496</v>
      </c>
      <c r="S25"/>
      <c r="T25"/>
      <c r="U25"/>
      <c r="V25"/>
      <c r="W25"/>
      <c r="X25"/>
    </row>
    <row r="26" spans="1:24" ht="15" x14ac:dyDescent="0.25">
      <c r="A26" s="3">
        <v>138</v>
      </c>
      <c r="B26" s="4">
        <v>2423374.0959999999</v>
      </c>
      <c r="C26" s="4">
        <v>5929562.7479999997</v>
      </c>
      <c r="D26" s="4">
        <v>239.268</v>
      </c>
      <c r="E26" s="17" t="s">
        <v>14</v>
      </c>
      <c r="F26" s="4">
        <v>239.114</v>
      </c>
      <c r="G26" s="4">
        <v>239.11</v>
      </c>
      <c r="H26" s="4">
        <v>239.07400000000001</v>
      </c>
      <c r="I26" s="4">
        <v>239.006</v>
      </c>
      <c r="J26" s="4">
        <v>238.86</v>
      </c>
      <c r="K26" s="4">
        <v>239.268</v>
      </c>
      <c r="L26" s="4">
        <f t="shared" si="5"/>
        <v>-3.9999999999992042E-2</v>
      </c>
      <c r="M26" s="4">
        <f t="shared" si="6"/>
        <v>-0.21399999999999864</v>
      </c>
      <c r="N26" s="22">
        <f t="shared" si="1"/>
        <v>0.6994285714285492</v>
      </c>
      <c r="O26" s="4">
        <f t="shared" si="4"/>
        <v>5.9612903225805043E-2</v>
      </c>
      <c r="S26"/>
      <c r="T26"/>
      <c r="U26"/>
      <c r="V26"/>
      <c r="W26"/>
      <c r="X26"/>
    </row>
    <row r="27" spans="1:24" ht="15" x14ac:dyDescent="0.25">
      <c r="A27" s="3">
        <v>139</v>
      </c>
      <c r="B27" s="4">
        <v>2099649.71</v>
      </c>
      <c r="C27" s="4">
        <v>6250234.9800000004</v>
      </c>
      <c r="D27" s="4">
        <v>186.334</v>
      </c>
      <c r="E27" s="17" t="s">
        <v>15</v>
      </c>
      <c r="F27" s="4">
        <v>186.98500000000001</v>
      </c>
      <c r="G27" s="4">
        <v>186.81399999999999</v>
      </c>
      <c r="H27" s="4">
        <v>186.88900000000001</v>
      </c>
      <c r="I27" s="4">
        <v>186.63900000000001</v>
      </c>
      <c r="J27" s="4">
        <v>186.56</v>
      </c>
      <c r="K27" s="4">
        <v>186.334</v>
      </c>
      <c r="L27" s="4">
        <f t="shared" si="5"/>
        <v>-9.6000000000003638E-2</v>
      </c>
      <c r="M27" s="4">
        <f t="shared" si="6"/>
        <v>-0.32900000000000773</v>
      </c>
      <c r="N27" s="22">
        <f t="shared" si="1"/>
        <v>-0.38742857142856985</v>
      </c>
      <c r="O27" s="4">
        <f t="shared" si="4"/>
        <v>-0.25200000000000405</v>
      </c>
      <c r="S27"/>
      <c r="T27"/>
      <c r="U27"/>
      <c r="V27"/>
      <c r="W27"/>
      <c r="X27"/>
    </row>
    <row r="28" spans="1:24" ht="15" x14ac:dyDescent="0.25">
      <c r="A28" s="3">
        <v>140</v>
      </c>
      <c r="B28" s="4">
        <v>2172846.9550000001</v>
      </c>
      <c r="C28" s="4">
        <v>6309610.2719999999</v>
      </c>
      <c r="D28" s="4">
        <v>292.39800000000002</v>
      </c>
      <c r="E28" s="17" t="s">
        <v>16</v>
      </c>
      <c r="F28" s="4">
        <v>292.40800000000002</v>
      </c>
      <c r="G28" s="4">
        <v>292.33800000000002</v>
      </c>
      <c r="H28" s="4">
        <v>292.40800000000002</v>
      </c>
      <c r="I28" s="4">
        <v>292.31599999999997</v>
      </c>
      <c r="J28" s="4">
        <v>292.37</v>
      </c>
      <c r="K28" s="4">
        <v>292.39800000000002</v>
      </c>
      <c r="L28" s="4">
        <f t="shared" si="5"/>
        <v>0</v>
      </c>
      <c r="M28" s="4">
        <f t="shared" si="6"/>
        <v>-3.8000000000010914E-2</v>
      </c>
      <c r="N28" s="22">
        <f t="shared" si="1"/>
        <v>4.80000000000343E-2</v>
      </c>
      <c r="O28" s="4">
        <f t="shared" si="4"/>
        <v>-3.8709677419319628E-3</v>
      </c>
      <c r="S28"/>
      <c r="T28"/>
      <c r="U28"/>
      <c r="V28"/>
      <c r="W28"/>
      <c r="X28"/>
    </row>
    <row r="29" spans="1:24" ht="15" x14ac:dyDescent="0.25">
      <c r="A29" s="3">
        <v>141</v>
      </c>
      <c r="B29" s="4">
        <v>2207496.7110000001</v>
      </c>
      <c r="C29" s="4">
        <v>6274591.7470000004</v>
      </c>
      <c r="D29" s="4">
        <v>285.15699999999998</v>
      </c>
      <c r="E29" s="17" t="s">
        <v>68</v>
      </c>
      <c r="F29" s="4">
        <v>285.40899999999999</v>
      </c>
      <c r="G29" s="4">
        <v>285.28699999999998</v>
      </c>
      <c r="H29" s="4">
        <v>285.29199999999997</v>
      </c>
      <c r="I29" s="4">
        <v>285.26799999999997</v>
      </c>
      <c r="J29" s="4">
        <v>285.24</v>
      </c>
      <c r="K29" s="4">
        <v>285.15699999999998</v>
      </c>
      <c r="L29" s="4">
        <f t="shared" si="5"/>
        <v>-0.11700000000001864</v>
      </c>
      <c r="M29" s="4">
        <f t="shared" si="6"/>
        <v>-5.1999999999964075E-2</v>
      </c>
      <c r="N29" s="22">
        <f t="shared" si="1"/>
        <v>-0.14228571428576028</v>
      </c>
      <c r="O29" s="4">
        <f t="shared" si="4"/>
        <v>-9.7548387096777892E-2</v>
      </c>
      <c r="S29"/>
      <c r="T29"/>
      <c r="U29"/>
      <c r="V29"/>
      <c r="W29"/>
      <c r="X29"/>
    </row>
    <row r="30" spans="1:24" x14ac:dyDescent="0.3">
      <c r="A30" s="3">
        <v>142</v>
      </c>
      <c r="B30" s="4">
        <v>2239184.2949999999</v>
      </c>
      <c r="C30" s="4">
        <v>6329797.9989999998</v>
      </c>
      <c r="D30" s="4">
        <v>430.38299999999998</v>
      </c>
      <c r="E30" s="17" t="s">
        <v>55</v>
      </c>
      <c r="F30" s="4">
        <v>430.39600000000002</v>
      </c>
      <c r="G30" s="4">
        <v>430.37799999999999</v>
      </c>
      <c r="H30" s="4">
        <v>430.30799999999999</v>
      </c>
      <c r="I30" s="4">
        <v>430.30799999999999</v>
      </c>
      <c r="J30" s="4">
        <v>430.36</v>
      </c>
      <c r="K30" s="4">
        <v>430.38299999999998</v>
      </c>
      <c r="L30" s="4">
        <f t="shared" si="5"/>
        <v>-8.8000000000022283E-2</v>
      </c>
      <c r="M30" s="4">
        <f t="shared" si="6"/>
        <v>5.2000000000020918E-2</v>
      </c>
      <c r="N30" s="22">
        <f t="shared" si="1"/>
        <v>3.9428571428516079E-2</v>
      </c>
      <c r="O30" s="4">
        <f t="shared" si="4"/>
        <v>-5.032258064529155E-3</v>
      </c>
      <c r="S30"/>
      <c r="T30"/>
      <c r="U30"/>
      <c r="V30"/>
      <c r="W30"/>
      <c r="X30"/>
    </row>
    <row r="31" spans="1:24" x14ac:dyDescent="0.3">
      <c r="A31" s="3">
        <v>143</v>
      </c>
      <c r="B31" s="4">
        <v>2282575.5559999999</v>
      </c>
      <c r="C31" s="4">
        <v>6342236.4220000003</v>
      </c>
      <c r="D31" s="4">
        <v>1107.172</v>
      </c>
      <c r="E31" s="17" t="s">
        <v>56</v>
      </c>
      <c r="F31" s="4">
        <v>1107.192</v>
      </c>
      <c r="G31" s="4"/>
      <c r="H31" s="4"/>
      <c r="I31" s="4"/>
      <c r="J31" s="4">
        <v>1107.123</v>
      </c>
      <c r="K31" s="4">
        <v>1107.172</v>
      </c>
      <c r="L31" s="4"/>
      <c r="M31" s="4"/>
      <c r="N31" s="22">
        <f t="shared" si="1"/>
        <v>8.3999999999962577E-2</v>
      </c>
      <c r="O31" s="4">
        <f t="shared" si="4"/>
        <v>-7.7419354838639256E-3</v>
      </c>
      <c r="S31"/>
      <c r="T31"/>
      <c r="U31"/>
      <c r="V31"/>
      <c r="W31"/>
      <c r="X31"/>
    </row>
    <row r="32" spans="1:24" x14ac:dyDescent="0.3">
      <c r="A32" s="3">
        <v>144</v>
      </c>
      <c r="B32" s="4">
        <v>2221992.4849999999</v>
      </c>
      <c r="C32" s="4">
        <v>6029550.8459999999</v>
      </c>
      <c r="D32" s="4">
        <v>314.10300000000001</v>
      </c>
      <c r="E32" s="17" t="s">
        <v>17</v>
      </c>
      <c r="F32" s="4">
        <v>314.23500000000001</v>
      </c>
      <c r="G32" s="4">
        <v>314.30799999999999</v>
      </c>
      <c r="H32" s="4">
        <v>314.26499999999999</v>
      </c>
      <c r="I32" s="4">
        <v>314.25900000000001</v>
      </c>
      <c r="J32" s="4">
        <v>314.20999999999998</v>
      </c>
      <c r="K32" s="4">
        <v>314.10300000000001</v>
      </c>
      <c r="L32" s="4">
        <f t="shared" ref="L32:L36" si="7">H32-F32</f>
        <v>2.9999999999972715E-2</v>
      </c>
      <c r="M32" s="4">
        <f t="shared" ref="M32:M36" si="8">J32-H32</f>
        <v>-5.5000000000006821E-2</v>
      </c>
      <c r="N32" s="22">
        <f t="shared" si="1"/>
        <v>-0.18342857142852154</v>
      </c>
      <c r="O32" s="4">
        <f t="shared" si="4"/>
        <v>-5.1096774193550319E-2</v>
      </c>
      <c r="S32"/>
      <c r="T32"/>
      <c r="U32"/>
      <c r="V32"/>
      <c r="W32"/>
      <c r="X32"/>
    </row>
    <row r="33" spans="1:24" x14ac:dyDescent="0.3">
      <c r="A33" s="3">
        <v>145</v>
      </c>
      <c r="B33" s="4">
        <v>2199134.5099999998</v>
      </c>
      <c r="C33" s="4">
        <v>6397420.4000000004</v>
      </c>
      <c r="D33" s="4">
        <v>494.09</v>
      </c>
      <c r="E33" s="17" t="s">
        <v>18</v>
      </c>
      <c r="F33" s="4">
        <v>494.09399999999999</v>
      </c>
      <c r="G33" s="4">
        <v>494.09</v>
      </c>
      <c r="H33" s="4">
        <v>494.09</v>
      </c>
      <c r="I33" s="4">
        <v>494.09</v>
      </c>
      <c r="J33" s="4">
        <v>494.09</v>
      </c>
      <c r="K33" s="4">
        <v>494.09</v>
      </c>
      <c r="L33" s="4">
        <f t="shared" si="7"/>
        <v>-4.0000000000190994E-3</v>
      </c>
      <c r="M33" s="4">
        <f t="shared" si="8"/>
        <v>0</v>
      </c>
      <c r="N33" s="22">
        <f t="shared" si="1"/>
        <v>0</v>
      </c>
      <c r="O33" s="4">
        <f t="shared" si="4"/>
        <v>-1.5483870967815867E-3</v>
      </c>
      <c r="S33"/>
      <c r="T33"/>
      <c r="U33"/>
      <c r="V33"/>
      <c r="W33"/>
      <c r="X33"/>
    </row>
    <row r="34" spans="1:24" x14ac:dyDescent="0.3">
      <c r="A34" s="3">
        <v>146</v>
      </c>
      <c r="B34" s="4">
        <v>2275034.3199999998</v>
      </c>
      <c r="C34" s="4">
        <v>5961519.2999999998</v>
      </c>
      <c r="D34" s="4">
        <v>285.33999999999997</v>
      </c>
      <c r="E34" s="17" t="s">
        <v>19</v>
      </c>
      <c r="F34" s="4">
        <v>285.34399999999999</v>
      </c>
      <c r="G34" s="4">
        <v>285.41399999999999</v>
      </c>
      <c r="H34" s="4">
        <v>285.33999999999997</v>
      </c>
      <c r="I34" s="4">
        <v>285.33999999999997</v>
      </c>
      <c r="J34" s="4">
        <v>285.33999999999997</v>
      </c>
      <c r="K34" s="4">
        <v>285.33999999999997</v>
      </c>
      <c r="L34" s="4">
        <f t="shared" si="7"/>
        <v>-4.0000000000190994E-3</v>
      </c>
      <c r="M34" s="4">
        <f t="shared" si="8"/>
        <v>0</v>
      </c>
      <c r="N34" s="22">
        <f t="shared" si="1"/>
        <v>0</v>
      </c>
      <c r="O34" s="4">
        <f t="shared" si="4"/>
        <v>-1.5483870967815867E-3</v>
      </c>
      <c r="S34"/>
      <c r="T34"/>
      <c r="U34"/>
      <c r="V34"/>
      <c r="W34"/>
      <c r="X34"/>
    </row>
    <row r="35" spans="1:24" x14ac:dyDescent="0.3">
      <c r="A35" s="3">
        <v>147</v>
      </c>
      <c r="B35" s="4">
        <v>2238612.3560000001</v>
      </c>
      <c r="C35" s="4">
        <v>6104481.3169999998</v>
      </c>
      <c r="D35" s="4">
        <v>123.852</v>
      </c>
      <c r="E35" s="17" t="s">
        <v>20</v>
      </c>
      <c r="F35" s="4">
        <v>124.21599999999999</v>
      </c>
      <c r="G35" s="4">
        <v>124.137</v>
      </c>
      <c r="H35" s="4">
        <v>124.074</v>
      </c>
      <c r="I35" s="4">
        <v>123.935</v>
      </c>
      <c r="J35" s="4">
        <v>123.91</v>
      </c>
      <c r="K35" s="4">
        <v>123.852</v>
      </c>
      <c r="L35" s="4">
        <f t="shared" si="7"/>
        <v>-0.14199999999999591</v>
      </c>
      <c r="M35" s="4">
        <f t="shared" si="8"/>
        <v>-0.16400000000000148</v>
      </c>
      <c r="N35" s="22">
        <f t="shared" si="1"/>
        <v>-9.9428571428558946E-2</v>
      </c>
      <c r="O35" s="4">
        <f t="shared" si="4"/>
        <v>-0.14090322580644776</v>
      </c>
      <c r="S35"/>
      <c r="T35"/>
      <c r="U35"/>
      <c r="V35"/>
      <c r="W35"/>
      <c r="X35"/>
    </row>
    <row r="36" spans="1:24" x14ac:dyDescent="0.3">
      <c r="A36" s="3">
        <v>148</v>
      </c>
      <c r="B36" s="4">
        <v>2392467.4909999999</v>
      </c>
      <c r="C36" s="4">
        <v>6061625.6490000002</v>
      </c>
      <c r="D36" s="4">
        <v>134.22999999999999</v>
      </c>
      <c r="E36" s="17" t="s">
        <v>21</v>
      </c>
      <c r="F36" s="4">
        <v>134.37700000000001</v>
      </c>
      <c r="G36" s="4">
        <v>134.20599999999999</v>
      </c>
      <c r="H36" s="4">
        <v>134.20699999999999</v>
      </c>
      <c r="I36" s="4">
        <v>134.167</v>
      </c>
      <c r="J36" s="4">
        <v>134.06200000000001</v>
      </c>
      <c r="K36" s="4">
        <v>134.22999999999999</v>
      </c>
      <c r="L36" s="4">
        <f t="shared" si="7"/>
        <v>-0.17000000000001592</v>
      </c>
      <c r="M36" s="4">
        <f t="shared" si="8"/>
        <v>-0.14499999999998181</v>
      </c>
      <c r="N36" s="22">
        <f t="shared" si="1"/>
        <v>0.28799999999996218</v>
      </c>
      <c r="O36" s="4">
        <f t="shared" si="4"/>
        <v>-5.6903225806459269E-2</v>
      </c>
      <c r="S36"/>
      <c r="T36"/>
      <c r="U36"/>
      <c r="V36"/>
      <c r="W36"/>
      <c r="X36"/>
    </row>
    <row r="37" spans="1:24" x14ac:dyDescent="0.3">
      <c r="A37" s="3">
        <v>150</v>
      </c>
      <c r="B37" s="4">
        <v>2376151.7200000002</v>
      </c>
      <c r="C37" s="4">
        <v>5971948.2089999998</v>
      </c>
      <c r="D37" s="4">
        <v>97.298000000000002</v>
      </c>
      <c r="E37" s="17" t="s">
        <v>22</v>
      </c>
      <c r="F37" s="4">
        <v>97.262</v>
      </c>
      <c r="G37" s="4"/>
      <c r="H37" s="4"/>
      <c r="I37" s="4"/>
      <c r="J37" s="4">
        <v>97.078000000000003</v>
      </c>
      <c r="K37" s="4">
        <v>97.298000000000002</v>
      </c>
      <c r="L37" s="4"/>
      <c r="M37" s="4"/>
      <c r="N37" s="22">
        <f t="shared" si="1"/>
        <v>0.37714285714285517</v>
      </c>
      <c r="O37" s="4">
        <f t="shared" si="4"/>
        <v>1.393548387096827E-2</v>
      </c>
      <c r="S37"/>
      <c r="T37"/>
      <c r="U37"/>
      <c r="V37"/>
      <c r="W37"/>
      <c r="X37"/>
    </row>
    <row r="38" spans="1:24" x14ac:dyDescent="0.3">
      <c r="A38" s="3">
        <v>152</v>
      </c>
      <c r="B38" s="4">
        <v>2322364.1770000001</v>
      </c>
      <c r="C38" s="4">
        <v>6025789.0460000001</v>
      </c>
      <c r="D38" s="4">
        <v>84.656000000000006</v>
      </c>
      <c r="E38" s="17" t="s">
        <v>23</v>
      </c>
      <c r="F38" s="4">
        <v>84.683999999999997</v>
      </c>
      <c r="G38" s="4">
        <v>84.671000000000006</v>
      </c>
      <c r="H38" s="4">
        <v>84.611999999999995</v>
      </c>
      <c r="I38" s="4">
        <v>84.653999999999996</v>
      </c>
      <c r="J38" s="4">
        <v>84.51</v>
      </c>
      <c r="K38" s="4">
        <v>84.656000000000006</v>
      </c>
      <c r="L38" s="4">
        <f>H38-F38</f>
        <v>-7.2000000000002728E-2</v>
      </c>
      <c r="M38" s="4">
        <f t="shared" ref="M38:M47" si="9">J38-H38</f>
        <v>-0.10199999999998965</v>
      </c>
      <c r="N38" s="22">
        <f t="shared" si="1"/>
        <v>0.25028571428571561</v>
      </c>
      <c r="O38" s="4">
        <f t="shared" si="4"/>
        <v>-1.0838709677416097E-2</v>
      </c>
      <c r="S38"/>
      <c r="T38"/>
      <c r="U38"/>
      <c r="V38"/>
      <c r="W38"/>
      <c r="X38"/>
    </row>
    <row r="39" spans="1:24" x14ac:dyDescent="0.3">
      <c r="A39" s="3">
        <v>153</v>
      </c>
      <c r="B39" s="4">
        <v>2183877.3560000001</v>
      </c>
      <c r="C39" s="4">
        <v>6142113.6160000004</v>
      </c>
      <c r="D39" s="4">
        <v>154.458</v>
      </c>
      <c r="E39" s="17" t="s">
        <v>57</v>
      </c>
      <c r="F39" s="4">
        <v>154.68600000000001</v>
      </c>
      <c r="G39" s="4">
        <v>154.66999999999999</v>
      </c>
      <c r="H39" s="4">
        <v>154.69999999999999</v>
      </c>
      <c r="I39" s="4">
        <v>154.62899999999999</v>
      </c>
      <c r="J39" s="4">
        <v>154.55000000000001</v>
      </c>
      <c r="K39" s="4">
        <v>154.458</v>
      </c>
      <c r="L39" s="4">
        <f t="shared" ref="L39:L47" si="10">H39-F39</f>
        <v>1.3999999999981583E-2</v>
      </c>
      <c r="M39" s="4">
        <f t="shared" si="9"/>
        <v>-0.14999999999997726</v>
      </c>
      <c r="N39" s="22">
        <f t="shared" si="1"/>
        <v>-0.15771428571430793</v>
      </c>
      <c r="O39" s="4">
        <f t="shared" si="4"/>
        <v>-8.825806451613237E-2</v>
      </c>
      <c r="S39"/>
      <c r="T39"/>
      <c r="U39"/>
      <c r="V39"/>
      <c r="W39"/>
      <c r="X39"/>
    </row>
    <row r="40" spans="1:24" x14ac:dyDescent="0.3">
      <c r="A40" s="3">
        <v>154</v>
      </c>
      <c r="B40" s="4">
        <v>2149040.253</v>
      </c>
      <c r="C40" s="4">
        <v>6261382.7120000003</v>
      </c>
      <c r="D40" s="4">
        <v>229.77099999999999</v>
      </c>
      <c r="E40" s="17" t="s">
        <v>69</v>
      </c>
      <c r="F40" s="4">
        <v>229.93899999999999</v>
      </c>
      <c r="G40" s="4">
        <v>229.84200000000001</v>
      </c>
      <c r="H40" s="4">
        <v>229.90100000000001</v>
      </c>
      <c r="I40" s="4">
        <v>229.84200000000001</v>
      </c>
      <c r="J40" s="4">
        <v>229.78</v>
      </c>
      <c r="K40" s="4">
        <v>229.77099999999999</v>
      </c>
      <c r="L40" s="4">
        <f t="shared" si="10"/>
        <v>-3.7999999999982492E-2</v>
      </c>
      <c r="M40" s="4">
        <f t="shared" si="9"/>
        <v>-0.12100000000000932</v>
      </c>
      <c r="N40" s="22">
        <f t="shared" si="1"/>
        <v>-1.5428571428596374E-2</v>
      </c>
      <c r="O40" s="4">
        <f t="shared" si="4"/>
        <v>-6.5032258064518594E-2</v>
      </c>
      <c r="S40"/>
      <c r="T40"/>
      <c r="U40"/>
      <c r="V40"/>
      <c r="W40"/>
      <c r="X40"/>
    </row>
    <row r="41" spans="1:24" x14ac:dyDescent="0.3">
      <c r="A41" s="3">
        <v>155</v>
      </c>
      <c r="B41" s="4">
        <v>2319104.5010000002</v>
      </c>
      <c r="C41" s="4">
        <v>6078482.3269999996</v>
      </c>
      <c r="D41" s="4">
        <v>110.24</v>
      </c>
      <c r="E41" s="17" t="s">
        <v>70</v>
      </c>
      <c r="F41" s="4">
        <v>110.751</v>
      </c>
      <c r="G41" s="4">
        <v>110.697</v>
      </c>
      <c r="H41" s="4">
        <v>110.488</v>
      </c>
      <c r="I41" s="4">
        <v>110.51</v>
      </c>
      <c r="J41" s="4">
        <v>110.42</v>
      </c>
      <c r="K41" s="4">
        <v>110.24</v>
      </c>
      <c r="L41" s="4">
        <f t="shared" si="10"/>
        <v>-0.26300000000000523</v>
      </c>
      <c r="M41" s="4">
        <f t="shared" si="9"/>
        <v>-6.799999999999784E-2</v>
      </c>
      <c r="N41" s="22">
        <f t="shared" si="1"/>
        <v>-0.30857142857144026</v>
      </c>
      <c r="O41" s="4">
        <f t="shared" si="4"/>
        <v>-0.19780645161290705</v>
      </c>
      <c r="S41"/>
      <c r="T41"/>
      <c r="U41"/>
      <c r="V41"/>
      <c r="W41"/>
      <c r="X41"/>
    </row>
    <row r="42" spans="1:24" x14ac:dyDescent="0.3">
      <c r="A42" s="3">
        <v>156</v>
      </c>
      <c r="B42" s="4">
        <v>2292291.9929999998</v>
      </c>
      <c r="C42" s="4">
        <v>6098548.5250000004</v>
      </c>
      <c r="D42" s="4">
        <v>112.173</v>
      </c>
      <c r="E42" s="17" t="s">
        <v>71</v>
      </c>
      <c r="F42" s="4">
        <v>113.563</v>
      </c>
      <c r="G42" s="4">
        <v>113.199</v>
      </c>
      <c r="H42" s="4">
        <v>113.01300000000001</v>
      </c>
      <c r="I42" s="4">
        <v>112.643</v>
      </c>
      <c r="J42" s="4">
        <v>112.54</v>
      </c>
      <c r="K42" s="4">
        <v>112.173</v>
      </c>
      <c r="L42" s="4">
        <f t="shared" si="10"/>
        <v>-0.54999999999999716</v>
      </c>
      <c r="M42" s="4">
        <f t="shared" si="9"/>
        <v>-0.47299999999999898</v>
      </c>
      <c r="N42" s="22">
        <f t="shared" si="1"/>
        <v>-0.62914285714286466</v>
      </c>
      <c r="O42" s="4">
        <f t="shared" si="4"/>
        <v>-0.5380645161290325</v>
      </c>
      <c r="S42"/>
      <c r="T42"/>
      <c r="U42"/>
      <c r="V42"/>
      <c r="W42"/>
      <c r="X42"/>
    </row>
    <row r="43" spans="1:24" x14ac:dyDescent="0.3">
      <c r="A43" s="3">
        <v>157</v>
      </c>
      <c r="B43" s="4">
        <v>2263167.6510000001</v>
      </c>
      <c r="C43" s="4">
        <v>6102759.0750000002</v>
      </c>
      <c r="D43" s="4">
        <v>114.36499999999999</v>
      </c>
      <c r="E43" s="17" t="s">
        <v>72</v>
      </c>
      <c r="F43" s="4">
        <v>114.879</v>
      </c>
      <c r="G43" s="4">
        <v>114.828</v>
      </c>
      <c r="H43" s="4">
        <v>114.71299999999999</v>
      </c>
      <c r="I43" s="4">
        <v>114.584</v>
      </c>
      <c r="J43" s="4">
        <v>114.5</v>
      </c>
      <c r="K43" s="4">
        <v>114.36499999999999</v>
      </c>
      <c r="L43" s="4">
        <f t="shared" si="10"/>
        <v>-0.16600000000001103</v>
      </c>
      <c r="M43" s="4">
        <f t="shared" si="9"/>
        <v>-0.21299999999999386</v>
      </c>
      <c r="N43" s="22">
        <f t="shared" si="1"/>
        <v>-0.23142857142858017</v>
      </c>
      <c r="O43" s="4">
        <f t="shared" si="4"/>
        <v>-0.19896774193548772</v>
      </c>
      <c r="S43"/>
      <c r="T43"/>
      <c r="U43"/>
      <c r="V43"/>
      <c r="W43"/>
      <c r="X43"/>
    </row>
    <row r="44" spans="1:24" x14ac:dyDescent="0.3">
      <c r="A44" s="3">
        <v>158</v>
      </c>
      <c r="B44" s="4">
        <v>2198310.2319999998</v>
      </c>
      <c r="C44" s="4">
        <v>6154768.909</v>
      </c>
      <c r="D44" s="4">
        <v>150.304</v>
      </c>
      <c r="E44" s="17" t="s">
        <v>73</v>
      </c>
      <c r="F44" s="4">
        <v>150.68299999999999</v>
      </c>
      <c r="G44" s="4">
        <v>150.602</v>
      </c>
      <c r="H44" s="4">
        <v>150.661</v>
      </c>
      <c r="I44" s="4">
        <v>150.547</v>
      </c>
      <c r="J44" s="4">
        <v>150.44999999999999</v>
      </c>
      <c r="K44" s="4">
        <v>150.304</v>
      </c>
      <c r="L44" s="4">
        <f t="shared" si="10"/>
        <v>-2.199999999999136E-2</v>
      </c>
      <c r="M44" s="4">
        <f t="shared" si="9"/>
        <v>-0.21100000000001273</v>
      </c>
      <c r="N44" s="22">
        <f t="shared" si="1"/>
        <v>-0.2502857142856913</v>
      </c>
      <c r="O44" s="4">
        <f t="shared" si="4"/>
        <v>-0.14670967741935123</v>
      </c>
      <c r="S44"/>
      <c r="T44"/>
      <c r="U44"/>
      <c r="V44"/>
      <c r="W44"/>
      <c r="X44"/>
    </row>
    <row r="45" spans="1:24" x14ac:dyDescent="0.3">
      <c r="A45" s="3">
        <v>159</v>
      </c>
      <c r="B45" s="4">
        <v>2186287.8450000002</v>
      </c>
      <c r="C45" s="4">
        <v>6159874.926</v>
      </c>
      <c r="D45" s="4">
        <v>151.44200000000001</v>
      </c>
      <c r="E45" s="17" t="s">
        <v>24</v>
      </c>
      <c r="F45" s="4">
        <v>151.73699999999999</v>
      </c>
      <c r="G45" s="4">
        <v>151.67400000000001</v>
      </c>
      <c r="H45" s="4">
        <v>151.74799999999999</v>
      </c>
      <c r="I45" s="4">
        <v>151.63499999999999</v>
      </c>
      <c r="J45" s="4">
        <v>151.57</v>
      </c>
      <c r="K45" s="4">
        <v>151.44200000000001</v>
      </c>
      <c r="L45" s="4">
        <f t="shared" si="10"/>
        <v>1.099999999999568E-2</v>
      </c>
      <c r="M45" s="4">
        <f t="shared" si="9"/>
        <v>-0.17799999999999727</v>
      </c>
      <c r="N45" s="22">
        <f t="shared" si="1"/>
        <v>-0.21942857142854724</v>
      </c>
      <c r="O45" s="4">
        <f t="shared" si="4"/>
        <v>-0.11419354838709192</v>
      </c>
      <c r="S45"/>
      <c r="T45"/>
      <c r="U45"/>
      <c r="V45"/>
      <c r="W45"/>
      <c r="X45"/>
    </row>
    <row r="46" spans="1:24" x14ac:dyDescent="0.3">
      <c r="A46" s="20" t="s">
        <v>94</v>
      </c>
      <c r="B46" s="19">
        <v>2184391.4879999999</v>
      </c>
      <c r="C46" s="19">
        <v>6227465.267</v>
      </c>
      <c r="D46" s="19">
        <v>215.661</v>
      </c>
      <c r="E46" s="23" t="s">
        <v>74</v>
      </c>
      <c r="F46" s="4">
        <v>214.363</v>
      </c>
      <c r="G46" s="4">
        <v>214.267</v>
      </c>
      <c r="H46" s="4">
        <v>214.31200000000001</v>
      </c>
      <c r="I46" s="4">
        <v>214.24299999999999</v>
      </c>
      <c r="J46" s="4">
        <v>214.13</v>
      </c>
      <c r="K46" s="4">
        <f>D46-1.663</f>
        <v>213.99799999999999</v>
      </c>
      <c r="L46" s="4">
        <f t="shared" si="10"/>
        <v>-5.0999999999987722E-2</v>
      </c>
      <c r="M46" s="4">
        <f t="shared" si="9"/>
        <v>-0.18200000000001637</v>
      </c>
      <c r="N46" s="22">
        <f t="shared" si="1"/>
        <v>-0.22628571428572283</v>
      </c>
      <c r="O46" s="4">
        <f t="shared" si="4"/>
        <v>-0.14129032258064866</v>
      </c>
      <c r="S46"/>
      <c r="T46"/>
      <c r="U46"/>
      <c r="V46"/>
      <c r="W46"/>
      <c r="X46"/>
    </row>
    <row r="47" spans="1:24" x14ac:dyDescent="0.3">
      <c r="A47" s="3">
        <v>162</v>
      </c>
      <c r="B47" s="4">
        <v>2284179.483</v>
      </c>
      <c r="C47" s="4">
        <v>6121191.3880000003</v>
      </c>
      <c r="D47" s="4">
        <v>120.529</v>
      </c>
      <c r="E47" s="17" t="s">
        <v>25</v>
      </c>
      <c r="F47" s="4">
        <v>121.96899999999999</v>
      </c>
      <c r="G47" s="4">
        <v>121.655</v>
      </c>
      <c r="H47" s="4">
        <v>121.504</v>
      </c>
      <c r="I47" s="4">
        <v>121.001</v>
      </c>
      <c r="J47" s="4">
        <v>120.83</v>
      </c>
      <c r="K47" s="4">
        <v>120.529</v>
      </c>
      <c r="L47" s="4">
        <f t="shared" si="10"/>
        <v>-0.4649999999999892</v>
      </c>
      <c r="M47" s="4">
        <f t="shared" si="9"/>
        <v>-0.67400000000000659</v>
      </c>
      <c r="N47" s="22">
        <f t="shared" si="1"/>
        <v>-0.51600000000000323</v>
      </c>
      <c r="O47" s="4">
        <f t="shared" si="4"/>
        <v>-0.55741935483870875</v>
      </c>
      <c r="S47"/>
      <c r="T47"/>
      <c r="U47"/>
      <c r="V47"/>
      <c r="W47"/>
      <c r="X47"/>
    </row>
    <row r="48" spans="1:24" x14ac:dyDescent="0.3">
      <c r="A48" s="3">
        <v>170</v>
      </c>
      <c r="B48" s="4">
        <v>2335285.4249999998</v>
      </c>
      <c r="C48" s="4">
        <v>6066326.9670000002</v>
      </c>
      <c r="D48" s="4">
        <v>98.35</v>
      </c>
      <c r="E48" s="17" t="s">
        <v>75</v>
      </c>
      <c r="F48" s="4"/>
      <c r="G48" s="4"/>
      <c r="H48" s="4"/>
      <c r="I48" s="4"/>
      <c r="J48" s="4">
        <v>98.31</v>
      </c>
      <c r="K48" s="4">
        <v>98.35</v>
      </c>
      <c r="L48" s="4"/>
      <c r="M48" s="4"/>
      <c r="N48" s="22">
        <f t="shared" si="1"/>
        <v>6.8571428571414919E-2</v>
      </c>
      <c r="O48" s="22">
        <f>(K48-J48)/(7/12)</f>
        <v>6.8571428571414919E-2</v>
      </c>
      <c r="S48"/>
      <c r="T48"/>
      <c r="U48"/>
      <c r="V48"/>
      <c r="W48"/>
      <c r="X48"/>
    </row>
    <row r="49" spans="1:24" x14ac:dyDescent="0.3">
      <c r="A49" s="3" t="s">
        <v>26</v>
      </c>
      <c r="B49" s="4">
        <v>2224869.0890000002</v>
      </c>
      <c r="C49" s="4">
        <v>6157684.8859999999</v>
      </c>
      <c r="D49" s="4">
        <v>146.685</v>
      </c>
      <c r="E49" s="17" t="s">
        <v>63</v>
      </c>
      <c r="F49" s="4"/>
      <c r="G49" s="4">
        <v>147.34100000000001</v>
      </c>
      <c r="H49" s="4">
        <v>147.33600000000001</v>
      </c>
      <c r="I49" s="4">
        <v>147.184</v>
      </c>
      <c r="J49" s="4">
        <v>146.96700000000001</v>
      </c>
      <c r="K49" s="4">
        <v>146.685</v>
      </c>
      <c r="L49" s="22">
        <f t="shared" ref="L49:L66" si="11">(H49-G49)/(7/12)</f>
        <v>-8.571428571420776E-3</v>
      </c>
      <c r="M49" s="4">
        <f t="shared" ref="M49:M51" si="12">J49-H49</f>
        <v>-0.36899999999999977</v>
      </c>
      <c r="N49" s="22">
        <f t="shared" si="1"/>
        <v>-0.48342857142858969</v>
      </c>
      <c r="O49" s="4">
        <f t="shared" ref="O49:O53" si="13">(K49-G49)/2</f>
        <v>-0.32800000000000296</v>
      </c>
      <c r="S49"/>
      <c r="T49"/>
      <c r="U49"/>
      <c r="V49"/>
      <c r="W49"/>
      <c r="X49"/>
    </row>
    <row r="50" spans="1:24" x14ac:dyDescent="0.3">
      <c r="A50" s="3">
        <v>1009</v>
      </c>
      <c r="B50" s="4">
        <v>2233366.8650000002</v>
      </c>
      <c r="C50" s="4">
        <v>6122386.6529999999</v>
      </c>
      <c r="D50" s="4">
        <v>128.79599999999999</v>
      </c>
      <c r="E50" s="17" t="s">
        <v>27</v>
      </c>
      <c r="F50" s="4"/>
      <c r="G50" s="4">
        <v>129.36199999999999</v>
      </c>
      <c r="H50" s="4">
        <v>129.34100000000001</v>
      </c>
      <c r="I50" s="4">
        <v>129.16800000000001</v>
      </c>
      <c r="J50" s="4">
        <v>129.04</v>
      </c>
      <c r="K50" s="4">
        <v>128.79599999999999</v>
      </c>
      <c r="L50" s="22">
        <f t="shared" si="11"/>
        <v>-3.5999999999977002E-2</v>
      </c>
      <c r="M50" s="4">
        <f t="shared" si="12"/>
        <v>-0.30100000000001614</v>
      </c>
      <c r="N50" s="22">
        <f t="shared" si="1"/>
        <v>-0.41828571428571387</v>
      </c>
      <c r="O50" s="4">
        <f t="shared" si="13"/>
        <v>-0.28300000000000125</v>
      </c>
      <c r="S50"/>
      <c r="T50"/>
      <c r="U50"/>
      <c r="V50"/>
      <c r="W50"/>
      <c r="X50"/>
    </row>
    <row r="51" spans="1:24" x14ac:dyDescent="0.3">
      <c r="A51" s="20" t="s">
        <v>76</v>
      </c>
      <c r="B51" s="19">
        <v>2241368.3169999998</v>
      </c>
      <c r="C51" s="19">
        <v>6157691.7209999999</v>
      </c>
      <c r="D51" s="19">
        <v>153.52500000000001</v>
      </c>
      <c r="E51" s="23" t="s">
        <v>77</v>
      </c>
      <c r="F51" s="4"/>
      <c r="G51" s="4">
        <v>146.97800000000001</v>
      </c>
      <c r="H51" s="4">
        <v>146.69900000000001</v>
      </c>
      <c r="I51" s="4">
        <v>146.33199999999999</v>
      </c>
      <c r="J51" s="4">
        <v>146.06</v>
      </c>
      <c r="K51" s="4">
        <f>D51-7.877</f>
        <v>145.648</v>
      </c>
      <c r="L51" s="22">
        <f t="shared" si="11"/>
        <v>-0.47828571428570804</v>
      </c>
      <c r="M51" s="4">
        <f t="shared" si="12"/>
        <v>-0.63900000000001</v>
      </c>
      <c r="N51" s="22">
        <f t="shared" si="1"/>
        <v>-0.70628571428572473</v>
      </c>
      <c r="O51" s="4">
        <f t="shared" si="13"/>
        <v>-0.66500000000000625</v>
      </c>
      <c r="S51"/>
      <c r="T51"/>
      <c r="U51"/>
      <c r="V51"/>
      <c r="W51"/>
      <c r="X51"/>
    </row>
    <row r="52" spans="1:24" x14ac:dyDescent="0.3">
      <c r="A52" s="20" t="s">
        <v>78</v>
      </c>
      <c r="B52" s="19">
        <v>2248691.7930000001</v>
      </c>
      <c r="C52" s="19">
        <v>6157718.2019999996</v>
      </c>
      <c r="D52" s="19">
        <v>151.256</v>
      </c>
      <c r="E52" s="23" t="s">
        <v>79</v>
      </c>
      <c r="F52" s="4"/>
      <c r="G52" s="4">
        <v>150.52699999999999</v>
      </c>
      <c r="H52" s="4">
        <v>150.34200000000001</v>
      </c>
      <c r="I52" s="4">
        <v>149.84899999999999</v>
      </c>
      <c r="J52" s="4">
        <v>149.59</v>
      </c>
      <c r="K52" s="4">
        <f>D52-2.177</f>
        <v>149.07900000000001</v>
      </c>
      <c r="L52" s="22">
        <f t="shared" si="11"/>
        <v>-0.31714285714281232</v>
      </c>
      <c r="M52" s="4">
        <f>(I52-D52)/(31/12)</f>
        <v>-0.5446451612903267</v>
      </c>
      <c r="N52" s="22">
        <f t="shared" si="1"/>
        <v>-0.87599999999999256</v>
      </c>
      <c r="O52" s="4">
        <f t="shared" si="13"/>
        <v>-0.72399999999998954</v>
      </c>
      <c r="S52"/>
      <c r="T52"/>
      <c r="U52"/>
      <c r="V52"/>
      <c r="W52"/>
      <c r="X52"/>
    </row>
    <row r="53" spans="1:24" x14ac:dyDescent="0.3">
      <c r="A53" s="20" t="s">
        <v>80</v>
      </c>
      <c r="B53" s="19">
        <v>2265037.7000000002</v>
      </c>
      <c r="C53" s="19">
        <v>6131551.534</v>
      </c>
      <c r="D53" s="19">
        <v>127.044</v>
      </c>
      <c r="E53" s="23" t="s">
        <v>81</v>
      </c>
      <c r="F53" s="4"/>
      <c r="G53" s="4">
        <v>129.16399999999999</v>
      </c>
      <c r="H53" s="4">
        <v>128.91300000000001</v>
      </c>
      <c r="I53" s="4">
        <v>128.45699999999999</v>
      </c>
      <c r="J53" s="4">
        <v>128.07</v>
      </c>
      <c r="K53" s="4">
        <f>D53+0.633</f>
        <v>127.67699999999999</v>
      </c>
      <c r="L53" s="22">
        <f t="shared" si="11"/>
        <v>-0.43028571428567375</v>
      </c>
      <c r="M53" s="4">
        <f>(I53-D53)/(31/12)</f>
        <v>0.54696774193548259</v>
      </c>
      <c r="N53" s="22">
        <f t="shared" si="1"/>
        <v>-0.67371428571428682</v>
      </c>
      <c r="O53" s="4">
        <f t="shared" si="13"/>
        <v>-0.74349999999999739</v>
      </c>
      <c r="S53"/>
      <c r="T53"/>
      <c r="U53"/>
      <c r="V53"/>
      <c r="W53"/>
      <c r="X53"/>
    </row>
    <row r="54" spans="1:24" x14ac:dyDescent="0.3">
      <c r="A54" s="3">
        <v>1108</v>
      </c>
      <c r="B54" s="4">
        <v>2361311.983</v>
      </c>
      <c r="C54" s="4">
        <v>6086633.8420000002</v>
      </c>
      <c r="D54" s="4">
        <v>123.74299999999999</v>
      </c>
      <c r="E54" s="17" t="s">
        <v>28</v>
      </c>
      <c r="F54" s="4"/>
      <c r="G54" s="4">
        <v>123.736</v>
      </c>
      <c r="H54" s="4">
        <v>123.759</v>
      </c>
      <c r="I54" s="4">
        <v>123.726</v>
      </c>
      <c r="J54" s="4">
        <v>123.63</v>
      </c>
      <c r="K54" s="4">
        <v>123.74299999999999</v>
      </c>
      <c r="L54" s="22">
        <f t="shared" si="11"/>
        <v>3.9428571428564797E-2</v>
      </c>
      <c r="M54" s="4">
        <f t="shared" ref="M54:M66" si="14">J54-H54</f>
        <v>-0.12900000000000489</v>
      </c>
      <c r="N54" s="22">
        <f t="shared" si="1"/>
        <v>0.19371428571428492</v>
      </c>
      <c r="O54" s="4">
        <f t="shared" ref="O54:O66" si="15">(K54-G54)/2</f>
        <v>3.4999999999953957E-3</v>
      </c>
      <c r="S54"/>
      <c r="T54"/>
      <c r="U54"/>
      <c r="V54"/>
      <c r="W54"/>
      <c r="X54"/>
    </row>
    <row r="55" spans="1:24" x14ac:dyDescent="0.3">
      <c r="A55" s="3">
        <v>2062</v>
      </c>
      <c r="B55" s="4">
        <v>2239271.5580000002</v>
      </c>
      <c r="C55" s="4">
        <v>6146221.4069999997</v>
      </c>
      <c r="D55" s="4">
        <v>140.65100000000001</v>
      </c>
      <c r="E55" s="17" t="s">
        <v>29</v>
      </c>
      <c r="F55" s="4"/>
      <c r="G55" s="4">
        <v>141.27699999999999</v>
      </c>
      <c r="H55" s="4">
        <v>141.29400000000001</v>
      </c>
      <c r="I55" s="4">
        <v>141.07400000000001</v>
      </c>
      <c r="J55" s="4">
        <v>140.94999999999999</v>
      </c>
      <c r="K55" s="4">
        <v>140.65100000000001</v>
      </c>
      <c r="L55" s="22">
        <f t="shared" si="11"/>
        <v>2.9142857142898847E-2</v>
      </c>
      <c r="M55" s="4">
        <f t="shared" si="14"/>
        <v>-0.34400000000002251</v>
      </c>
      <c r="N55" s="22">
        <f t="shared" si="1"/>
        <v>-0.51257142857139115</v>
      </c>
      <c r="O55" s="4">
        <f t="shared" si="15"/>
        <v>-0.31299999999998818</v>
      </c>
      <c r="S55"/>
      <c r="T55"/>
      <c r="U55"/>
      <c r="V55"/>
      <c r="W55"/>
      <c r="X55"/>
    </row>
    <row r="56" spans="1:24" x14ac:dyDescent="0.3">
      <c r="A56" s="3">
        <v>2065</v>
      </c>
      <c r="B56" s="4">
        <v>2322679.4309999999</v>
      </c>
      <c r="C56" s="4">
        <v>6128257.3629999999</v>
      </c>
      <c r="D56" s="4">
        <v>145.36000000000001</v>
      </c>
      <c r="E56" s="17" t="s">
        <v>30</v>
      </c>
      <c r="F56" s="4"/>
      <c r="G56" s="4">
        <v>145.958</v>
      </c>
      <c r="H56" s="4">
        <v>145.98500000000001</v>
      </c>
      <c r="I56" s="4">
        <v>145.684</v>
      </c>
      <c r="J56" s="4">
        <v>145.55000000000001</v>
      </c>
      <c r="K56" s="4">
        <v>145.36000000000001</v>
      </c>
      <c r="L56" s="22">
        <f t="shared" si="11"/>
        <v>4.6285714285740395E-2</v>
      </c>
      <c r="M56" s="4">
        <f t="shared" si="14"/>
        <v>-0.43500000000000227</v>
      </c>
      <c r="N56" s="22">
        <f t="shared" si="1"/>
        <v>-0.32571428571428179</v>
      </c>
      <c r="O56" s="4">
        <f t="shared" si="15"/>
        <v>-0.29899999999999238</v>
      </c>
      <c r="S56"/>
      <c r="T56"/>
      <c r="U56"/>
      <c r="V56"/>
      <c r="W56"/>
      <c r="X56"/>
    </row>
    <row r="57" spans="1:24" x14ac:dyDescent="0.3">
      <c r="A57" s="3">
        <v>2076</v>
      </c>
      <c r="B57" s="4">
        <v>2280427.7089999998</v>
      </c>
      <c r="C57" s="4">
        <v>6163347.8320000004</v>
      </c>
      <c r="D57" s="4">
        <v>180.18600000000001</v>
      </c>
      <c r="E57" s="17" t="s">
        <v>82</v>
      </c>
      <c r="F57" s="4"/>
      <c r="G57" s="4">
        <v>180.846</v>
      </c>
      <c r="H57" s="4">
        <v>180.803</v>
      </c>
      <c r="I57" s="4">
        <v>180.56800000000001</v>
      </c>
      <c r="J57" s="4">
        <v>180.44</v>
      </c>
      <c r="K57" s="4">
        <v>180.18600000000001</v>
      </c>
      <c r="L57" s="22">
        <f t="shared" si="11"/>
        <v>-7.3714285714296626E-2</v>
      </c>
      <c r="M57" s="4">
        <f t="shared" si="14"/>
        <v>-0.36299999999999955</v>
      </c>
      <c r="N57" s="22">
        <f t="shared" si="1"/>
        <v>-0.4354285714285554</v>
      </c>
      <c r="O57" s="4">
        <f t="shared" si="15"/>
        <v>-0.32999999999999829</v>
      </c>
      <c r="S57"/>
      <c r="T57"/>
      <c r="U57"/>
      <c r="V57"/>
      <c r="W57"/>
      <c r="X57"/>
    </row>
    <row r="58" spans="1:24" x14ac:dyDescent="0.3">
      <c r="A58" s="3">
        <v>2107</v>
      </c>
      <c r="B58" s="4">
        <v>2099695.6919999998</v>
      </c>
      <c r="C58" s="4">
        <v>6220352.625</v>
      </c>
      <c r="D58" s="4">
        <v>175.51499999999999</v>
      </c>
      <c r="E58" s="17" t="s">
        <v>83</v>
      </c>
      <c r="F58" s="4"/>
      <c r="G58" s="4">
        <v>176.036</v>
      </c>
      <c r="H58" s="4">
        <v>176.10900000000001</v>
      </c>
      <c r="I58" s="4">
        <v>175.87799999999999</v>
      </c>
      <c r="J58" s="4">
        <v>175.78</v>
      </c>
      <c r="K58" s="4">
        <v>175.51499999999999</v>
      </c>
      <c r="L58" s="22">
        <f t="shared" si="11"/>
        <v>0.12514285714286999</v>
      </c>
      <c r="M58" s="4">
        <f t="shared" si="14"/>
        <v>-0.32900000000000773</v>
      </c>
      <c r="N58" s="22">
        <f t="shared" si="1"/>
        <v>-0.45428571428573961</v>
      </c>
      <c r="O58" s="4">
        <f t="shared" si="15"/>
        <v>-0.2605000000000075</v>
      </c>
      <c r="S58"/>
      <c r="T58"/>
      <c r="U58"/>
      <c r="V58"/>
      <c r="W58"/>
      <c r="X58"/>
    </row>
    <row r="59" spans="1:24" x14ac:dyDescent="0.3">
      <c r="A59" s="3">
        <v>2147</v>
      </c>
      <c r="B59" s="4">
        <v>2062741.5660000001</v>
      </c>
      <c r="C59" s="4">
        <v>6223015.8839999996</v>
      </c>
      <c r="D59" s="4">
        <v>195.94</v>
      </c>
      <c r="E59" s="17" t="s">
        <v>31</v>
      </c>
      <c r="F59" s="4"/>
      <c r="G59" s="4">
        <v>196.577</v>
      </c>
      <c r="H59" s="4">
        <v>196.62899999999999</v>
      </c>
      <c r="I59" s="4">
        <v>196.36500000000001</v>
      </c>
      <c r="J59" s="4">
        <v>196.27</v>
      </c>
      <c r="K59" s="4">
        <v>195.94</v>
      </c>
      <c r="L59" s="22">
        <f t="shared" si="11"/>
        <v>8.914285714284427E-2</v>
      </c>
      <c r="M59" s="4">
        <f t="shared" si="14"/>
        <v>-0.35899999999998045</v>
      </c>
      <c r="N59" s="22">
        <f t="shared" si="1"/>
        <v>-0.56571428571430715</v>
      </c>
      <c r="O59" s="4">
        <f t="shared" si="15"/>
        <v>-0.31850000000000023</v>
      </c>
      <c r="S59"/>
      <c r="T59"/>
      <c r="U59"/>
      <c r="V59"/>
      <c r="W59"/>
      <c r="X59"/>
    </row>
    <row r="60" spans="1:24" x14ac:dyDescent="0.3">
      <c r="A60" s="3">
        <v>2149</v>
      </c>
      <c r="B60" s="4">
        <v>2115864.8020000001</v>
      </c>
      <c r="C60" s="4">
        <v>6175004.2750000004</v>
      </c>
      <c r="D60" s="4">
        <v>165.46700000000001</v>
      </c>
      <c r="E60" s="17" t="s">
        <v>32</v>
      </c>
      <c r="F60" s="4"/>
      <c r="G60" s="4">
        <v>165.85</v>
      </c>
      <c r="H60" s="4">
        <v>165.88499999999999</v>
      </c>
      <c r="I60" s="4">
        <v>165.72499999999999</v>
      </c>
      <c r="J60" s="4">
        <v>165.62</v>
      </c>
      <c r="K60" s="4">
        <v>165.46700000000001</v>
      </c>
      <c r="L60" s="22">
        <f t="shared" si="11"/>
        <v>5.9999999999994148E-2</v>
      </c>
      <c r="M60" s="4">
        <f t="shared" si="14"/>
        <v>-0.26499999999998636</v>
      </c>
      <c r="N60" s="22">
        <f t="shared" si="1"/>
        <v>-0.26228571428569986</v>
      </c>
      <c r="O60" s="4">
        <f t="shared" si="15"/>
        <v>-0.19149999999999068</v>
      </c>
      <c r="S60"/>
      <c r="T60"/>
      <c r="U60"/>
      <c r="V60"/>
      <c r="W60"/>
      <c r="X60"/>
    </row>
    <row r="61" spans="1:24" x14ac:dyDescent="0.3">
      <c r="A61" s="3">
        <v>2160</v>
      </c>
      <c r="B61" s="4">
        <v>2078118.2690000001</v>
      </c>
      <c r="C61" s="4">
        <v>6305388.1629999997</v>
      </c>
      <c r="D61" s="4">
        <v>232.70599999999999</v>
      </c>
      <c r="E61" s="17" t="s">
        <v>33</v>
      </c>
      <c r="F61" s="4"/>
      <c r="G61" s="4">
        <v>232.88900000000001</v>
      </c>
      <c r="H61" s="4">
        <v>232.91</v>
      </c>
      <c r="I61" s="4">
        <v>232.67099999999999</v>
      </c>
      <c r="J61" s="4">
        <v>232.76</v>
      </c>
      <c r="K61" s="4">
        <v>232.70599999999999</v>
      </c>
      <c r="L61" s="22">
        <f t="shared" si="11"/>
        <v>3.5999999999977002E-2</v>
      </c>
      <c r="M61" s="4">
        <f t="shared" si="14"/>
        <v>-0.15000000000000568</v>
      </c>
      <c r="N61" s="22">
        <f t="shared" si="1"/>
        <v>-9.2571428571432079E-2</v>
      </c>
      <c r="O61" s="4">
        <f t="shared" si="15"/>
        <v>-9.1500000000010573E-2</v>
      </c>
      <c r="S61"/>
      <c r="T61"/>
      <c r="U61"/>
      <c r="V61"/>
      <c r="W61"/>
      <c r="X61"/>
    </row>
    <row r="62" spans="1:24" x14ac:dyDescent="0.3">
      <c r="A62" s="3">
        <v>2348</v>
      </c>
      <c r="B62" s="4">
        <v>2256684.6230000001</v>
      </c>
      <c r="C62" s="4">
        <v>6084032.4709999999</v>
      </c>
      <c r="D62" s="4">
        <v>113.06100000000001</v>
      </c>
      <c r="E62" s="17" t="s">
        <v>34</v>
      </c>
      <c r="F62" s="4"/>
      <c r="G62" s="4">
        <v>113.407</v>
      </c>
      <c r="H62" s="4">
        <v>113.328</v>
      </c>
      <c r="I62" s="4">
        <v>113.188</v>
      </c>
      <c r="J62" s="4">
        <v>113.16</v>
      </c>
      <c r="K62" s="4">
        <v>113.06100000000001</v>
      </c>
      <c r="L62" s="22">
        <f t="shared" si="11"/>
        <v>-0.13542857142856032</v>
      </c>
      <c r="M62" s="4">
        <f t="shared" si="14"/>
        <v>-0.16800000000000637</v>
      </c>
      <c r="N62" s="22">
        <f t="shared" si="1"/>
        <v>-0.16971428571426778</v>
      </c>
      <c r="O62" s="4">
        <f t="shared" si="15"/>
        <v>-0.17299999999999471</v>
      </c>
      <c r="S62"/>
      <c r="T62"/>
      <c r="U62"/>
      <c r="V62"/>
      <c r="W62"/>
      <c r="X62"/>
    </row>
    <row r="63" spans="1:24" x14ac:dyDescent="0.3">
      <c r="A63" s="3">
        <v>2362</v>
      </c>
      <c r="B63" s="4">
        <v>2256922.9360000002</v>
      </c>
      <c r="C63" s="4">
        <v>6143246.1529999999</v>
      </c>
      <c r="D63" s="4">
        <v>148.65100000000001</v>
      </c>
      <c r="E63" s="17" t="s">
        <v>35</v>
      </c>
      <c r="F63" s="4"/>
      <c r="G63" s="4">
        <v>149.72900000000001</v>
      </c>
      <c r="H63" s="4">
        <v>149.571</v>
      </c>
      <c r="I63" s="4">
        <v>149.18100000000001</v>
      </c>
      <c r="J63" s="4">
        <v>149.02000000000001</v>
      </c>
      <c r="K63" s="4">
        <v>148.65100000000001</v>
      </c>
      <c r="L63" s="22">
        <f t="shared" si="11"/>
        <v>-0.27085714285716933</v>
      </c>
      <c r="M63" s="4">
        <f t="shared" si="14"/>
        <v>-0.55099999999998772</v>
      </c>
      <c r="N63" s="22">
        <f t="shared" si="1"/>
        <v>-0.63257142857142812</v>
      </c>
      <c r="O63" s="4">
        <f t="shared" si="15"/>
        <v>-0.53900000000000148</v>
      </c>
      <c r="S63"/>
      <c r="T63"/>
      <c r="U63"/>
      <c r="V63"/>
      <c r="W63"/>
      <c r="X63"/>
    </row>
    <row r="64" spans="1:24" x14ac:dyDescent="0.3">
      <c r="A64" s="3">
        <v>2378</v>
      </c>
      <c r="B64" s="4">
        <v>2256382.2429999998</v>
      </c>
      <c r="C64" s="4">
        <v>6184306.5010000002</v>
      </c>
      <c r="D64" s="4">
        <v>181.59</v>
      </c>
      <c r="E64" s="17" t="s">
        <v>36</v>
      </c>
      <c r="F64" s="4"/>
      <c r="G64" s="4">
        <v>182.46199999999999</v>
      </c>
      <c r="H64" s="4">
        <v>182.41300000000001</v>
      </c>
      <c r="I64" s="4">
        <v>182.12799999999999</v>
      </c>
      <c r="J64" s="4">
        <v>181.96</v>
      </c>
      <c r="K64" s="4">
        <v>181.59</v>
      </c>
      <c r="L64" s="22">
        <f t="shared" si="11"/>
        <v>-8.3999999999962577E-2</v>
      </c>
      <c r="M64" s="4">
        <f t="shared" si="14"/>
        <v>-0.45300000000000296</v>
      </c>
      <c r="N64" s="22">
        <f t="shared" si="1"/>
        <v>-0.634285714285722</v>
      </c>
      <c r="O64" s="4">
        <f t="shared" si="15"/>
        <v>-0.43599999999999284</v>
      </c>
      <c r="S64"/>
      <c r="T64"/>
      <c r="U64"/>
      <c r="V64"/>
      <c r="W64"/>
      <c r="X64"/>
    </row>
    <row r="65" spans="1:24" x14ac:dyDescent="0.3">
      <c r="A65" s="3">
        <v>2448</v>
      </c>
      <c r="B65" s="4">
        <v>2061261.1089999999</v>
      </c>
      <c r="C65" s="4">
        <v>6266141.0820000004</v>
      </c>
      <c r="D65" s="4">
        <v>198.512</v>
      </c>
      <c r="E65" s="17" t="s">
        <v>37</v>
      </c>
      <c r="F65" s="4"/>
      <c r="G65" s="4">
        <v>199.15199999999999</v>
      </c>
      <c r="H65" s="4">
        <v>199.18100000000001</v>
      </c>
      <c r="I65" s="4">
        <v>198.89400000000001</v>
      </c>
      <c r="J65" s="4">
        <v>198.84</v>
      </c>
      <c r="K65" s="4">
        <v>198.512</v>
      </c>
      <c r="L65" s="22">
        <f t="shared" si="11"/>
        <v>4.9714285714328198E-2</v>
      </c>
      <c r="M65" s="4">
        <f t="shared" si="14"/>
        <v>-0.34100000000000819</v>
      </c>
      <c r="N65" s="22">
        <f t="shared" si="1"/>
        <v>-0.56228571428571927</v>
      </c>
      <c r="O65" s="4">
        <f t="shared" si="15"/>
        <v>-0.31999999999999318</v>
      </c>
      <c r="S65"/>
      <c r="T65"/>
      <c r="U65"/>
      <c r="V65"/>
      <c r="W65"/>
      <c r="X65"/>
    </row>
    <row r="66" spans="1:24" x14ac:dyDescent="0.3">
      <c r="A66" s="3">
        <v>2562</v>
      </c>
      <c r="B66" s="4">
        <v>2232976.88</v>
      </c>
      <c r="C66" s="4">
        <v>6129496.4460000005</v>
      </c>
      <c r="D66" s="4">
        <v>133.10599999999999</v>
      </c>
      <c r="E66" s="17" t="s">
        <v>92</v>
      </c>
      <c r="F66" s="4"/>
      <c r="G66" s="4">
        <v>133.65700000000001</v>
      </c>
      <c r="H66" s="4">
        <v>133.58600000000001</v>
      </c>
      <c r="I66" s="4">
        <v>133.43100000000001</v>
      </c>
      <c r="J66" s="4">
        <v>133.29</v>
      </c>
      <c r="K66" s="4">
        <v>133.10599999999999</v>
      </c>
      <c r="L66" s="22">
        <f t="shared" si="11"/>
        <v>-0.12171428571428219</v>
      </c>
      <c r="M66" s="4">
        <f t="shared" si="14"/>
        <v>-0.29600000000002069</v>
      </c>
      <c r="N66" s="22">
        <f t="shared" si="1"/>
        <v>-0.31542857142856712</v>
      </c>
      <c r="O66" s="4">
        <f t="shared" si="15"/>
        <v>-0.27550000000000807</v>
      </c>
      <c r="S66"/>
      <c r="T66"/>
      <c r="U66"/>
      <c r="V66"/>
      <c r="W66"/>
      <c r="X66"/>
    </row>
    <row r="67" spans="1:24" x14ac:dyDescent="0.3">
      <c r="A67" s="3" t="s">
        <v>38</v>
      </c>
      <c r="B67" s="4">
        <v>2405239.0240000002</v>
      </c>
      <c r="C67" s="4">
        <v>6241496.4800000004</v>
      </c>
      <c r="D67" s="4">
        <v>1289.2650000000001</v>
      </c>
      <c r="E67" s="17" t="s">
        <v>39</v>
      </c>
      <c r="F67" s="4"/>
      <c r="G67" s="4"/>
      <c r="H67" s="4"/>
      <c r="I67" s="4"/>
      <c r="J67" s="4">
        <v>1289.229</v>
      </c>
      <c r="K67" s="4">
        <v>1289.2650000000001</v>
      </c>
      <c r="L67" s="4"/>
      <c r="M67" s="4"/>
      <c r="N67" s="22">
        <f t="shared" si="1"/>
        <v>6.1714285714385496E-2</v>
      </c>
      <c r="O67" s="22">
        <f t="shared" ref="O67:O74" si="16">(K67-J67)/(7/12)</f>
        <v>6.1714285714385496E-2</v>
      </c>
      <c r="S67"/>
      <c r="T67"/>
      <c r="U67"/>
      <c r="V67"/>
      <c r="W67"/>
      <c r="X67"/>
    </row>
    <row r="68" spans="1:24" x14ac:dyDescent="0.3">
      <c r="A68" s="3" t="s">
        <v>40</v>
      </c>
      <c r="B68" s="4">
        <v>2273179.412</v>
      </c>
      <c r="C68" s="4">
        <v>6009947.6349999998</v>
      </c>
      <c r="D68" s="4">
        <v>137.95599999999999</v>
      </c>
      <c r="E68" s="17" t="s">
        <v>84</v>
      </c>
      <c r="F68" s="4"/>
      <c r="G68" s="4"/>
      <c r="H68" s="4"/>
      <c r="I68" s="4"/>
      <c r="J68" s="4">
        <v>137.98500000000001</v>
      </c>
      <c r="K68" s="4">
        <v>137.95599999999999</v>
      </c>
      <c r="L68" s="4"/>
      <c r="M68" s="4"/>
      <c r="N68" s="22">
        <f t="shared" ref="N68:N74" si="17">(K68-J68)/(7/12)</f>
        <v>-4.9714285714328198E-2</v>
      </c>
      <c r="O68" s="22">
        <f t="shared" si="16"/>
        <v>-4.9714285714328198E-2</v>
      </c>
      <c r="S68"/>
      <c r="T68"/>
      <c r="U68"/>
      <c r="V68"/>
      <c r="W68"/>
      <c r="X68"/>
    </row>
    <row r="69" spans="1:24" x14ac:dyDescent="0.3">
      <c r="A69" s="3" t="s">
        <v>41</v>
      </c>
      <c r="B69" s="4">
        <v>2197033.0789999999</v>
      </c>
      <c r="C69" s="4">
        <v>6077365.8269999996</v>
      </c>
      <c r="D69" s="4">
        <v>189.774</v>
      </c>
      <c r="E69" s="17" t="s">
        <v>42</v>
      </c>
      <c r="F69" s="4"/>
      <c r="G69" s="4"/>
      <c r="H69" s="4"/>
      <c r="I69" s="4"/>
      <c r="J69" s="4">
        <v>189.93</v>
      </c>
      <c r="K69" s="4">
        <v>189.774</v>
      </c>
      <c r="L69" s="4"/>
      <c r="M69" s="4"/>
      <c r="N69" s="22">
        <f t="shared" si="17"/>
        <v>-0.26742857142858156</v>
      </c>
      <c r="O69" s="22">
        <f t="shared" si="16"/>
        <v>-0.26742857142858156</v>
      </c>
      <c r="S69"/>
      <c r="T69"/>
      <c r="U69"/>
      <c r="V69"/>
      <c r="W69"/>
      <c r="X69"/>
    </row>
    <row r="70" spans="1:24" x14ac:dyDescent="0.3">
      <c r="A70" s="3" t="s">
        <v>43</v>
      </c>
      <c r="B70" s="4">
        <v>2143813.449</v>
      </c>
      <c r="C70" s="4">
        <v>6133818.5870000003</v>
      </c>
      <c r="D70" s="4">
        <v>233.54599999999999</v>
      </c>
      <c r="E70" s="17" t="s">
        <v>44</v>
      </c>
      <c r="F70" s="4"/>
      <c r="G70" s="4"/>
      <c r="H70" s="4"/>
      <c r="I70" s="4"/>
      <c r="J70" s="4">
        <v>233.74</v>
      </c>
      <c r="K70" s="4">
        <v>233.54599999999999</v>
      </c>
      <c r="L70" s="4"/>
      <c r="M70" s="4"/>
      <c r="N70" s="22">
        <f t="shared" si="17"/>
        <v>-0.33257142857145738</v>
      </c>
      <c r="O70" s="22">
        <f t="shared" si="16"/>
        <v>-0.33257142857145738</v>
      </c>
      <c r="S70"/>
      <c r="T70"/>
      <c r="U70"/>
      <c r="V70"/>
      <c r="W70"/>
      <c r="X70"/>
    </row>
    <row r="71" spans="1:24" x14ac:dyDescent="0.3">
      <c r="A71" s="3" t="s">
        <v>45</v>
      </c>
      <c r="B71" s="4">
        <v>2143787.7620000001</v>
      </c>
      <c r="C71" s="4">
        <v>6458478.2960000001</v>
      </c>
      <c r="D71" s="4">
        <v>506.77</v>
      </c>
      <c r="E71" s="17" t="s">
        <v>85</v>
      </c>
      <c r="F71" s="4"/>
      <c r="G71" s="4"/>
      <c r="H71" s="4"/>
      <c r="I71" s="4"/>
      <c r="J71" s="4">
        <v>506.64499999999998</v>
      </c>
      <c r="K71" s="4">
        <v>506.77</v>
      </c>
      <c r="L71" s="4"/>
      <c r="M71" s="4"/>
      <c r="N71" s="22">
        <f t="shared" si="17"/>
        <v>0.21428571428571427</v>
      </c>
      <c r="O71" s="22">
        <f t="shared" si="16"/>
        <v>0.21428571428571427</v>
      </c>
      <c r="S71"/>
      <c r="T71"/>
      <c r="U71"/>
      <c r="V71"/>
      <c r="W71"/>
      <c r="X71"/>
    </row>
    <row r="72" spans="1:24" x14ac:dyDescent="0.3">
      <c r="A72" s="3" t="s">
        <v>46</v>
      </c>
      <c r="B72" s="4">
        <v>2172507.8050000002</v>
      </c>
      <c r="C72" s="4">
        <v>6031179.3360000001</v>
      </c>
      <c r="D72" s="4">
        <v>704.5</v>
      </c>
      <c r="E72" s="17" t="s">
        <v>47</v>
      </c>
      <c r="F72" s="4"/>
      <c r="G72" s="4"/>
      <c r="H72" s="4"/>
      <c r="I72" s="4"/>
      <c r="J72" s="4">
        <v>704.59799999999996</v>
      </c>
      <c r="K72" s="4">
        <v>704.5</v>
      </c>
      <c r="L72" s="4"/>
      <c r="M72" s="4"/>
      <c r="N72" s="22">
        <f t="shared" si="17"/>
        <v>-0.16799999999992515</v>
      </c>
      <c r="O72" s="22">
        <f t="shared" si="16"/>
        <v>-0.16799999999992515</v>
      </c>
      <c r="S72"/>
      <c r="T72"/>
      <c r="U72"/>
      <c r="V72"/>
      <c r="W72"/>
      <c r="X72"/>
    </row>
    <row r="73" spans="1:24" x14ac:dyDescent="0.3">
      <c r="A73" s="3" t="s">
        <v>48</v>
      </c>
      <c r="B73" s="4">
        <v>2082514.942</v>
      </c>
      <c r="C73" s="4">
        <v>6102978.7510000002</v>
      </c>
      <c r="D73" s="4">
        <v>1103.4960000000001</v>
      </c>
      <c r="E73" s="17" t="s">
        <v>49</v>
      </c>
      <c r="F73" s="4"/>
      <c r="G73" s="4"/>
      <c r="H73" s="4"/>
      <c r="I73" s="4"/>
      <c r="J73" s="4">
        <v>1103.6020000000001</v>
      </c>
      <c r="K73" s="4">
        <v>1103.4960000000001</v>
      </c>
      <c r="L73" s="4"/>
      <c r="M73" s="4"/>
      <c r="N73" s="22">
        <f t="shared" si="17"/>
        <v>-0.18171428571427634</v>
      </c>
      <c r="O73" s="22">
        <f t="shared" si="16"/>
        <v>-0.18171428571427634</v>
      </c>
      <c r="S73"/>
      <c r="T73"/>
      <c r="U73"/>
      <c r="V73"/>
      <c r="W73"/>
      <c r="X73"/>
    </row>
    <row r="74" spans="1:24" x14ac:dyDescent="0.3">
      <c r="A74" s="3" t="s">
        <v>50</v>
      </c>
      <c r="B74" s="4">
        <v>2343309.219</v>
      </c>
      <c r="C74" s="4">
        <v>5956829.3090000004</v>
      </c>
      <c r="D74" s="4">
        <v>183.46899999999999</v>
      </c>
      <c r="E74" s="17" t="s">
        <v>51</v>
      </c>
      <c r="F74" s="4"/>
      <c r="G74" s="4"/>
      <c r="H74" s="4"/>
      <c r="I74" s="4"/>
      <c r="J74" s="4">
        <v>183.238</v>
      </c>
      <c r="K74" s="4">
        <v>183.46899999999999</v>
      </c>
      <c r="L74" s="4"/>
      <c r="M74" s="4"/>
      <c r="N74" s="22">
        <f t="shared" si="17"/>
        <v>0.39599999999999064</v>
      </c>
      <c r="O74" s="22">
        <f t="shared" si="16"/>
        <v>0.39599999999999064</v>
      </c>
      <c r="S74"/>
      <c r="T74"/>
      <c r="U74"/>
      <c r="V74"/>
      <c r="W74"/>
      <c r="X74"/>
    </row>
    <row r="75" spans="1:24" x14ac:dyDescent="0.3">
      <c r="S75"/>
      <c r="T75"/>
      <c r="U75"/>
      <c r="V75"/>
      <c r="W75"/>
      <c r="X75"/>
    </row>
    <row r="76" spans="1:24" x14ac:dyDescent="0.3">
      <c r="F76" s="21"/>
      <c r="G76" s="16" t="s">
        <v>96</v>
      </c>
      <c r="K76" s="16"/>
      <c r="S76"/>
      <c r="T76"/>
      <c r="U76"/>
      <c r="V76"/>
      <c r="W76"/>
      <c r="X76"/>
    </row>
    <row r="77" spans="1:24" x14ac:dyDescent="0.3">
      <c r="F77" s="24">
        <v>-0.15</v>
      </c>
      <c r="G77" t="s">
        <v>95</v>
      </c>
      <c r="S77"/>
      <c r="T77"/>
      <c r="U77"/>
      <c r="V77"/>
      <c r="W77"/>
      <c r="X77"/>
    </row>
    <row r="78" spans="1:24" x14ac:dyDescent="0.3">
      <c r="S78"/>
      <c r="T78"/>
      <c r="U78"/>
      <c r="V78"/>
      <c r="W78"/>
      <c r="X78"/>
    </row>
    <row r="79" spans="1:24" x14ac:dyDescent="0.3">
      <c r="S79"/>
      <c r="T79"/>
      <c r="U79"/>
      <c r="V79"/>
      <c r="W79"/>
      <c r="X79"/>
    </row>
    <row r="80" spans="1:24" x14ac:dyDescent="0.3">
      <c r="S80"/>
      <c r="T80"/>
      <c r="U80"/>
      <c r="V80"/>
      <c r="W80"/>
      <c r="X80"/>
    </row>
    <row r="81" spans="19:24" x14ac:dyDescent="0.3">
      <c r="S81"/>
      <c r="T81"/>
      <c r="U81"/>
      <c r="V81"/>
      <c r="W81"/>
      <c r="X81"/>
    </row>
    <row r="82" spans="19:24" x14ac:dyDescent="0.3">
      <c r="S82"/>
      <c r="T82"/>
      <c r="U82"/>
      <c r="V82"/>
      <c r="W82"/>
      <c r="X82"/>
    </row>
    <row r="83" spans="19:24" x14ac:dyDescent="0.3">
      <c r="S83"/>
      <c r="T83"/>
      <c r="U83"/>
      <c r="V83"/>
      <c r="W83"/>
      <c r="X83"/>
    </row>
    <row r="84" spans="19:24" x14ac:dyDescent="0.3">
      <c r="S84"/>
      <c r="T84"/>
      <c r="U84"/>
      <c r="V84"/>
      <c r="W84"/>
      <c r="X84"/>
    </row>
    <row r="85" spans="19:24" x14ac:dyDescent="0.3">
      <c r="S85"/>
      <c r="T85"/>
      <c r="U85"/>
      <c r="V85"/>
      <c r="W85"/>
      <c r="X85"/>
    </row>
    <row r="86" spans="19:24" x14ac:dyDescent="0.3">
      <c r="S86"/>
      <c r="T86"/>
      <c r="U86"/>
      <c r="V86"/>
      <c r="W86"/>
      <c r="X86"/>
    </row>
    <row r="87" spans="19:24" x14ac:dyDescent="0.3">
      <c r="S87"/>
      <c r="T87"/>
      <c r="U87"/>
      <c r="V87"/>
      <c r="W87"/>
      <c r="X87"/>
    </row>
    <row r="88" spans="19:24" x14ac:dyDescent="0.3">
      <c r="S88"/>
      <c r="T88"/>
      <c r="U88"/>
      <c r="V88"/>
      <c r="W88"/>
      <c r="X88"/>
    </row>
    <row r="89" spans="19:24" x14ac:dyDescent="0.3">
      <c r="S89"/>
      <c r="T89"/>
      <c r="U89"/>
      <c r="V89"/>
      <c r="W89"/>
      <c r="X89"/>
    </row>
    <row r="90" spans="19:24" x14ac:dyDescent="0.3">
      <c r="S90"/>
      <c r="T90"/>
      <c r="U90"/>
      <c r="V90"/>
      <c r="W90"/>
      <c r="X90"/>
    </row>
    <row r="91" spans="19:24" x14ac:dyDescent="0.3">
      <c r="S91"/>
      <c r="T91"/>
      <c r="U91"/>
      <c r="V91"/>
      <c r="W91"/>
      <c r="X91"/>
    </row>
    <row r="92" spans="19:24" x14ac:dyDescent="0.3">
      <c r="S92"/>
      <c r="T92"/>
      <c r="U92"/>
      <c r="V92"/>
      <c r="W92"/>
      <c r="X92"/>
    </row>
    <row r="93" spans="19:24" x14ac:dyDescent="0.3">
      <c r="S93"/>
      <c r="T93"/>
      <c r="U93"/>
      <c r="V93"/>
      <c r="W93"/>
      <c r="X93"/>
    </row>
    <row r="94" spans="19:24" x14ac:dyDescent="0.3">
      <c r="S94"/>
      <c r="T94"/>
      <c r="U94"/>
      <c r="V94"/>
      <c r="W94"/>
      <c r="X94"/>
    </row>
    <row r="95" spans="19:24" x14ac:dyDescent="0.3">
      <c r="S95"/>
      <c r="T95"/>
      <c r="U95"/>
      <c r="V95"/>
      <c r="W95"/>
      <c r="X95"/>
    </row>
    <row r="96" spans="19:24" x14ac:dyDescent="0.3">
      <c r="S96"/>
      <c r="T96"/>
      <c r="U96"/>
      <c r="V96"/>
      <c r="W96"/>
      <c r="X96"/>
    </row>
    <row r="97" spans="19:24" x14ac:dyDescent="0.3">
      <c r="S97"/>
      <c r="T97"/>
      <c r="U97"/>
      <c r="V97"/>
      <c r="W97"/>
      <c r="X97"/>
    </row>
    <row r="98" spans="19:24" x14ac:dyDescent="0.3">
      <c r="S98"/>
      <c r="T98"/>
      <c r="U98"/>
      <c r="V98"/>
      <c r="W98"/>
      <c r="X98"/>
    </row>
    <row r="99" spans="19:24" x14ac:dyDescent="0.3">
      <c r="S99"/>
      <c r="T99"/>
      <c r="U99"/>
      <c r="V99"/>
      <c r="W99"/>
      <c r="X99"/>
    </row>
    <row r="100" spans="19:24" x14ac:dyDescent="0.3">
      <c r="S100"/>
      <c r="T100"/>
      <c r="U100"/>
      <c r="V100"/>
      <c r="W100"/>
      <c r="X100"/>
    </row>
    <row r="101" spans="19:24" x14ac:dyDescent="0.3">
      <c r="S101"/>
      <c r="T101"/>
      <c r="U101"/>
      <c r="V101"/>
      <c r="W101"/>
      <c r="X101"/>
    </row>
    <row r="102" spans="19:24" x14ac:dyDescent="0.3">
      <c r="S102"/>
      <c r="T102"/>
      <c r="U102"/>
      <c r="V102"/>
      <c r="W102"/>
      <c r="X102"/>
    </row>
    <row r="103" spans="19:24" x14ac:dyDescent="0.3">
      <c r="S103"/>
      <c r="T103"/>
      <c r="U103"/>
      <c r="V103"/>
      <c r="W103"/>
      <c r="X103"/>
    </row>
    <row r="104" spans="19:24" x14ac:dyDescent="0.3">
      <c r="S104"/>
      <c r="T104"/>
      <c r="U104"/>
      <c r="V104"/>
      <c r="W104"/>
      <c r="X104"/>
    </row>
    <row r="105" spans="19:24" x14ac:dyDescent="0.3">
      <c r="S105"/>
      <c r="T105"/>
      <c r="U105"/>
      <c r="V105"/>
      <c r="W105"/>
      <c r="X105"/>
    </row>
    <row r="106" spans="19:24" x14ac:dyDescent="0.3">
      <c r="S106"/>
      <c r="T106"/>
      <c r="U106"/>
      <c r="V106"/>
      <c r="W106"/>
      <c r="X106"/>
    </row>
    <row r="107" spans="19:24" x14ac:dyDescent="0.3">
      <c r="S107"/>
      <c r="T107"/>
      <c r="U107"/>
      <c r="V107"/>
      <c r="W107"/>
      <c r="X107"/>
    </row>
    <row r="108" spans="19:24" x14ac:dyDescent="0.3">
      <c r="S108"/>
      <c r="T108"/>
      <c r="U108"/>
      <c r="V108"/>
      <c r="W108"/>
      <c r="X108"/>
    </row>
    <row r="109" spans="19:24" x14ac:dyDescent="0.3">
      <c r="S109"/>
      <c r="T109"/>
      <c r="U109"/>
      <c r="V109"/>
      <c r="W109"/>
      <c r="X109"/>
    </row>
    <row r="110" spans="19:24" x14ac:dyDescent="0.3">
      <c r="S110"/>
      <c r="T110"/>
      <c r="U110"/>
      <c r="V110"/>
      <c r="W110"/>
      <c r="X110"/>
    </row>
    <row r="111" spans="19:24" x14ac:dyDescent="0.3">
      <c r="S111"/>
      <c r="T111"/>
      <c r="U111"/>
      <c r="V111"/>
      <c r="W111"/>
      <c r="X111"/>
    </row>
    <row r="112" spans="19:24" x14ac:dyDescent="0.3">
      <c r="S112"/>
      <c r="T112"/>
      <c r="U112"/>
      <c r="V112"/>
      <c r="W112"/>
      <c r="X112"/>
    </row>
    <row r="113" spans="19:24" x14ac:dyDescent="0.3">
      <c r="S113"/>
      <c r="T113"/>
      <c r="U113"/>
      <c r="V113"/>
      <c r="W113"/>
      <c r="X113"/>
    </row>
    <row r="114" spans="19:24" x14ac:dyDescent="0.3">
      <c r="S114"/>
      <c r="T114"/>
      <c r="U114"/>
      <c r="V114"/>
      <c r="W114"/>
      <c r="X114"/>
    </row>
    <row r="115" spans="19:24" x14ac:dyDescent="0.3">
      <c r="S115"/>
      <c r="T115"/>
      <c r="U115"/>
      <c r="V115"/>
      <c r="W115"/>
      <c r="X115"/>
    </row>
    <row r="116" spans="19:24" x14ac:dyDescent="0.3">
      <c r="S116"/>
      <c r="T116"/>
      <c r="U116"/>
      <c r="V116"/>
      <c r="W116"/>
      <c r="X116"/>
    </row>
    <row r="117" spans="19:24" x14ac:dyDescent="0.3">
      <c r="S117"/>
      <c r="T117"/>
      <c r="U117"/>
      <c r="V117"/>
      <c r="W117"/>
      <c r="X117"/>
    </row>
    <row r="118" spans="19:24" x14ac:dyDescent="0.3">
      <c r="S118"/>
      <c r="T118"/>
      <c r="U118"/>
      <c r="V118"/>
      <c r="W118"/>
      <c r="X118"/>
    </row>
    <row r="119" spans="19:24" x14ac:dyDescent="0.3">
      <c r="S119"/>
      <c r="T119"/>
      <c r="U119"/>
      <c r="V119"/>
      <c r="W119"/>
      <c r="X119"/>
    </row>
    <row r="120" spans="19:24" x14ac:dyDescent="0.3">
      <c r="S120"/>
      <c r="T120"/>
      <c r="U120"/>
      <c r="V120"/>
      <c r="W120"/>
      <c r="X120"/>
    </row>
    <row r="121" spans="19:24" x14ac:dyDescent="0.3">
      <c r="S121"/>
      <c r="T121"/>
      <c r="U121"/>
      <c r="V121"/>
      <c r="W121"/>
      <c r="X121"/>
    </row>
    <row r="122" spans="19:24" x14ac:dyDescent="0.3">
      <c r="S122"/>
      <c r="T122"/>
      <c r="U122"/>
      <c r="V122"/>
      <c r="W122"/>
      <c r="X122"/>
    </row>
    <row r="123" spans="19:24" x14ac:dyDescent="0.3">
      <c r="S123"/>
      <c r="T123"/>
      <c r="U123"/>
      <c r="V123"/>
      <c r="W123"/>
      <c r="X123"/>
    </row>
    <row r="124" spans="19:24" x14ac:dyDescent="0.3">
      <c r="S124"/>
      <c r="T124"/>
      <c r="U124"/>
      <c r="V124"/>
      <c r="W124"/>
      <c r="X124"/>
    </row>
    <row r="125" spans="19:24" x14ac:dyDescent="0.3">
      <c r="S125"/>
      <c r="T125"/>
      <c r="U125"/>
      <c r="V125"/>
      <c r="W125"/>
      <c r="X125"/>
    </row>
  </sheetData>
  <mergeCells count="2">
    <mergeCell ref="A1:E1"/>
    <mergeCell ref="S2:S4"/>
  </mergeCells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Free Adj</vt:lpstr>
      <vt:lpstr>Const Adj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KEH</cp:lastModifiedBy>
  <dcterms:created xsi:type="dcterms:W3CDTF">2014-07-10T16:04:01Z</dcterms:created>
  <dcterms:modified xsi:type="dcterms:W3CDTF">2014-09-08T20:22:29Z</dcterms:modified>
</cp:coreProperties>
</file>