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785" windowHeight="11640" activeTab="1"/>
  </bookViews>
  <sheets>
    <sheet name="Data" sheetId="1" r:id="rId1"/>
    <sheet name="Map" sheetId="2" r:id="rId2"/>
    <sheet name="GRF Hydrograph" sheetId="3" r:id="rId3"/>
  </sheets>
  <calcPr calcId="152511"/>
</workbook>
</file>

<file path=xl/calcChain.xml><?xml version="1.0" encoding="utf-8"?>
<calcChain xmlns="http://schemas.openxmlformats.org/spreadsheetml/2006/main">
  <c r="G90" i="1" l="1"/>
  <c r="G88" i="1"/>
  <c r="G86" i="1"/>
  <c r="J84" i="1" l="1"/>
  <c r="G84" i="1"/>
  <c r="G82" i="1" l="1"/>
  <c r="G76" i="1" l="1"/>
  <c r="G74" i="1" l="1"/>
  <c r="G72" i="1" l="1"/>
  <c r="J66" i="1" l="1"/>
  <c r="G66" i="1"/>
  <c r="G64" i="1" l="1"/>
  <c r="G62" i="1" l="1"/>
  <c r="E60" i="1" l="1"/>
  <c r="G60" i="1"/>
  <c r="G58" i="1"/>
  <c r="G52" i="1" l="1"/>
  <c r="G56" i="1"/>
  <c r="G54" i="1"/>
  <c r="J52" i="1" l="1"/>
  <c r="J50" i="1"/>
  <c r="J48" i="1"/>
  <c r="G50" i="1"/>
  <c r="G48" i="1"/>
  <c r="G46" i="1" l="1"/>
  <c r="G44" i="1"/>
  <c r="G42" i="1" l="1"/>
  <c r="J40" i="1" l="1"/>
  <c r="G40" i="1"/>
  <c r="G38" i="1" l="1"/>
  <c r="G36" i="1" l="1"/>
  <c r="G34" i="1"/>
  <c r="G32" i="1" l="1"/>
  <c r="G30" i="1" l="1"/>
  <c r="G28" i="1" l="1"/>
  <c r="G26" i="1" l="1"/>
  <c r="G24" i="1" l="1"/>
  <c r="G22" i="1"/>
  <c r="G20" i="1"/>
  <c r="G18" i="1" l="1"/>
  <c r="G16" i="1" l="1"/>
  <c r="G14" i="1" l="1"/>
  <c r="G12" i="1"/>
  <c r="G10" i="1" l="1"/>
  <c r="G8" i="1" l="1"/>
  <c r="G6" i="1" l="1"/>
</calcChain>
</file>

<file path=xl/sharedStrings.xml><?xml version="1.0" encoding="utf-8"?>
<sst xmlns="http://schemas.openxmlformats.org/spreadsheetml/2006/main" count="78" uniqueCount="69">
  <si>
    <t>Date</t>
  </si>
  <si>
    <t>Time</t>
  </si>
  <si>
    <t>LAT</t>
  </si>
  <si>
    <t>LON</t>
  </si>
  <si>
    <t>Distance (Miles)</t>
  </si>
  <si>
    <t>Elapsed Time (hours)</t>
  </si>
  <si>
    <t>Velocity (miles/day)</t>
  </si>
  <si>
    <t>Flow @ GRF (cfs)</t>
  </si>
  <si>
    <t>Remarks</t>
  </si>
  <si>
    <t>Approx 1000 ft downstream GRF</t>
  </si>
  <si>
    <t>Wetting Front - END of SJR - 2016 SJRRP FLOWS</t>
  </si>
  <si>
    <t>Approx 1.4 miles downstream GRF</t>
  </si>
  <si>
    <t>Site</t>
  </si>
  <si>
    <t>Gravelly Ford (GRF)</t>
  </si>
  <si>
    <t>River Mile</t>
  </si>
  <si>
    <t>Bifurcation Str (BIF)</t>
  </si>
  <si>
    <t>San Mateo Ave</t>
  </si>
  <si>
    <t>Distance from GRF (miles)</t>
  </si>
  <si>
    <t>Approx 3.0 miles downstream GRF</t>
  </si>
  <si>
    <t>2016 SJRRP FLOWS - SJR Wetting Front   Data Source: handheld GPS, Google Earth Image</t>
  </si>
  <si>
    <t>Approx 4.1 miles downstream GRF</t>
  </si>
  <si>
    <t xml:space="preserve"> 36.790750°</t>
  </si>
  <si>
    <t>-120.209850°</t>
  </si>
  <si>
    <t>Approx 4.5 miles downstream GRF</t>
  </si>
  <si>
    <t>Approx 4.8 miles downstream GRF</t>
  </si>
  <si>
    <t>Approx 5.8 miles downstream GRF</t>
  </si>
  <si>
    <t>Approx 7.4 miles downstream GRF</t>
  </si>
  <si>
    <t>GRF Hydrograph</t>
  </si>
  <si>
    <t>Approx River Mile</t>
  </si>
  <si>
    <t>36.771278°</t>
  </si>
  <si>
    <t>-120.244353°</t>
  </si>
  <si>
    <t>Approx 2.3 miles upstream BIF</t>
  </si>
  <si>
    <t>Approx 2.7 miles upstream BIF</t>
  </si>
  <si>
    <t>Approx 3.2 miles upstream BIF</t>
  </si>
  <si>
    <t>Approx 2.0 miles upstream BIF</t>
  </si>
  <si>
    <t>Approx 3.3 miles upstream BIF</t>
  </si>
  <si>
    <t>Approx 3.6 miles upstream BIF</t>
  </si>
  <si>
    <t>Approx 3.1 miles upstream BIF</t>
  </si>
  <si>
    <t>36.770748°</t>
  </si>
  <si>
    <t>-120.242844°</t>
  </si>
  <si>
    <t>Approx 2.6 miles upstream BIF</t>
  </si>
  <si>
    <t xml:space="preserve"> 36.767558°</t>
  </si>
  <si>
    <t>-120.279307°</t>
  </si>
  <si>
    <t>Approx 0.8 miles upstream BIF</t>
  </si>
  <si>
    <t>Approx 0.05 miles downstream BIF</t>
  </si>
  <si>
    <t>Approx 3.0 miles upstream BIF</t>
  </si>
  <si>
    <t xml:space="preserve"> 36.771778°</t>
  </si>
  <si>
    <t>-120.267290°</t>
  </si>
  <si>
    <t>Approx 1.8 miles upstream BIF</t>
  </si>
  <si>
    <t>Approx 4.9 miles upstream BIF</t>
  </si>
  <si>
    <t>Approx 2.9 miles upstream BIF</t>
  </si>
  <si>
    <t>Approx 1.9 miles upstream BIF</t>
  </si>
  <si>
    <t>Approx 1.4 miles upstream BIF</t>
  </si>
  <si>
    <t>Approx 1.7 miles upstream BIF</t>
  </si>
  <si>
    <t>Approx 4.4 miles upstream BIF</t>
  </si>
  <si>
    <t>Approx 4.3 miles upstream BIF</t>
  </si>
  <si>
    <t> -120.233767</t>
  </si>
  <si>
    <t>Approx 4.8 miles upstream BIF</t>
  </si>
  <si>
    <t>Approx 6.0 miles upstream BIF</t>
  </si>
  <si>
    <t>Approx 4.0 miles upstream BIF</t>
  </si>
  <si>
    <t xml:space="preserve"> 36.767033°</t>
  </si>
  <si>
    <t>-120.282380°</t>
  </si>
  <si>
    <t xml:space="preserve"> 36.773159°</t>
  </si>
  <si>
    <t>-120.285289°</t>
  </si>
  <si>
    <t xml:space="preserve"> 36.771933°</t>
  </si>
  <si>
    <t>-120.288906°</t>
  </si>
  <si>
    <t>Approx 0.5 miles upstream BIF</t>
  </si>
  <si>
    <t>At Bifurcation</t>
  </si>
  <si>
    <t>approx 0.2 miles downstream BIF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</si>
</sst>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2" fontId="0" fillId="0" borderId="0" xfId="0" applyNumberFormat="1"/>
    <xf numFmtId="2" fontId="1" fillId="2" borderId="0" xfId="0" applyNumberFormat="1" applyFont="1" applyFill="1"/>
    <xf numFmtId="20" fontId="0" fillId="0" borderId="0" xfId="0" applyNumberFormat="1"/>
    <xf numFmtId="0" fontId="3" fillId="0" borderId="0" xfId="0" applyFont="1"/>
    <xf numFmtId="1" fontId="0" fillId="0" borderId="0" xfId="0" applyNumberFormat="1"/>
    <xf numFmtId="164" fontId="0" fillId="0" borderId="0" xfId="0" applyNumberFormat="1"/>
    <xf numFmtId="164" fontId="1" fillId="2" borderId="0" xfId="0" applyNumberFormat="1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304800</xdr:colOff>
      <xdr:row>37</xdr:row>
      <xdr:rowOff>40654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0058400" cy="68986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123824</xdr:rowOff>
    </xdr:from>
    <xdr:to>
      <xdr:col>17</xdr:col>
      <xdr:colOff>110830</xdr:colOff>
      <xdr:row>36</xdr:row>
      <xdr:rowOff>95249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49"/>
          <a:ext cx="10474030" cy="6638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workbookViewId="0">
      <pane ySplit="3" topLeftCell="A70" activePane="bottomLeft" state="frozen"/>
      <selection pane="bottomLeft" activeCell="D97" sqref="D97"/>
    </sheetView>
  </sheetViews>
  <sheetFormatPr defaultRowHeight="15" x14ac:dyDescent="0.25"/>
  <cols>
    <col min="1" max="1" width="11.28515625" customWidth="1"/>
    <col min="3" max="3" width="11.140625" customWidth="1"/>
    <col min="4" max="4" width="11.28515625" customWidth="1"/>
    <col min="5" max="5" width="15.42578125" style="9" customWidth="1"/>
    <col min="6" max="6" width="19.5703125" customWidth="1"/>
    <col min="7" max="7" width="18.7109375" style="9" customWidth="1"/>
    <col min="8" max="8" width="16" customWidth="1"/>
    <col min="9" max="9" width="36" customWidth="1"/>
    <col min="10" max="10" width="20.5703125" style="14" customWidth="1"/>
    <col min="11" max="11" width="18.85546875" customWidth="1"/>
    <col min="12" max="12" width="10.140625" customWidth="1"/>
    <col min="13" max="13" width="23.5703125" customWidth="1"/>
  </cols>
  <sheetData>
    <row r="1" spans="1:13" x14ac:dyDescent="0.25">
      <c r="A1" s="16" t="s">
        <v>10</v>
      </c>
      <c r="B1" s="16"/>
      <c r="C1" s="16"/>
      <c r="D1" s="16"/>
    </row>
    <row r="3" spans="1:13" x14ac:dyDescent="0.25">
      <c r="A3" s="3" t="s">
        <v>0</v>
      </c>
      <c r="B3" s="3" t="s">
        <v>1</v>
      </c>
      <c r="C3" s="3" t="s">
        <v>2</v>
      </c>
      <c r="D3" s="3" t="s">
        <v>3</v>
      </c>
      <c r="E3" s="10" t="s">
        <v>4</v>
      </c>
      <c r="F3" s="3" t="s">
        <v>5</v>
      </c>
      <c r="G3" s="10" t="s">
        <v>6</v>
      </c>
      <c r="H3" s="3" t="s">
        <v>7</v>
      </c>
      <c r="I3" s="3" t="s">
        <v>8</v>
      </c>
      <c r="J3" s="15" t="s">
        <v>28</v>
      </c>
      <c r="K3" s="4" t="s">
        <v>12</v>
      </c>
      <c r="L3" s="4" t="s">
        <v>14</v>
      </c>
      <c r="M3" s="4" t="s">
        <v>17</v>
      </c>
    </row>
    <row r="4" spans="1:13" x14ac:dyDescent="0.25">
      <c r="A4" s="1">
        <v>42417</v>
      </c>
      <c r="B4">
        <v>1600</v>
      </c>
      <c r="C4">
        <v>36.798949999999998</v>
      </c>
      <c r="D4">
        <v>-120.16287</v>
      </c>
      <c r="H4">
        <v>8</v>
      </c>
      <c r="I4" t="s">
        <v>9</v>
      </c>
      <c r="J4" s="14">
        <v>227.4</v>
      </c>
      <c r="K4" s="2" t="s">
        <v>13</v>
      </c>
      <c r="L4" s="2">
        <v>227.6</v>
      </c>
      <c r="M4" s="2"/>
    </row>
    <row r="5" spans="1:13" x14ac:dyDescent="0.25">
      <c r="K5" s="2" t="s">
        <v>15</v>
      </c>
      <c r="L5" s="2">
        <v>216</v>
      </c>
      <c r="M5" s="2">
        <v>11.6</v>
      </c>
    </row>
    <row r="6" spans="1:13" x14ac:dyDescent="0.25">
      <c r="A6" s="1">
        <v>42419</v>
      </c>
      <c r="B6">
        <v>1600</v>
      </c>
      <c r="C6">
        <v>36.795830000000002</v>
      </c>
      <c r="D6">
        <v>-120.17426</v>
      </c>
      <c r="E6" s="9">
        <v>1.22</v>
      </c>
      <c r="F6">
        <v>48</v>
      </c>
      <c r="G6" s="9">
        <f>E6/(F6/24)</f>
        <v>0.61</v>
      </c>
      <c r="H6">
        <v>54</v>
      </c>
      <c r="I6" t="s">
        <v>11</v>
      </c>
      <c r="J6" s="14">
        <v>226.2</v>
      </c>
      <c r="K6" s="2" t="s">
        <v>16</v>
      </c>
      <c r="L6" s="2">
        <v>211.8</v>
      </c>
      <c r="M6" s="2">
        <v>15.8</v>
      </c>
    </row>
    <row r="8" spans="1:13" x14ac:dyDescent="0.25">
      <c r="A8" s="1">
        <v>42422</v>
      </c>
      <c r="B8">
        <v>1100</v>
      </c>
      <c r="C8">
        <v>36.776470000000003</v>
      </c>
      <c r="D8">
        <v>-120.1892</v>
      </c>
      <c r="E8" s="9">
        <v>1.68</v>
      </c>
      <c r="F8">
        <v>91</v>
      </c>
      <c r="G8" s="9">
        <f>E8/(F8/24)</f>
        <v>0.44307692307692309</v>
      </c>
      <c r="H8">
        <v>88</v>
      </c>
      <c r="I8" t="s">
        <v>18</v>
      </c>
      <c r="J8" s="14">
        <v>224.6</v>
      </c>
    </row>
    <row r="10" spans="1:13" x14ac:dyDescent="0.25">
      <c r="A10" s="6">
        <v>42424</v>
      </c>
      <c r="B10" s="5">
        <v>1530</v>
      </c>
      <c r="C10" s="5">
        <v>36.784480000000002</v>
      </c>
      <c r="D10" s="5">
        <v>-120.20367</v>
      </c>
      <c r="E10" s="9">
        <v>1.07</v>
      </c>
      <c r="F10">
        <v>52.5</v>
      </c>
      <c r="G10" s="9">
        <f>E10/(F10/24)</f>
        <v>0.48914285714285716</v>
      </c>
      <c r="H10">
        <v>97</v>
      </c>
      <c r="I10" t="s">
        <v>20</v>
      </c>
      <c r="J10" s="14">
        <v>223.5</v>
      </c>
    </row>
    <row r="12" spans="1:13" x14ac:dyDescent="0.25">
      <c r="A12" s="8">
        <v>42426</v>
      </c>
      <c r="B12" s="7">
        <v>1330</v>
      </c>
      <c r="C12" s="7">
        <v>36.789520000000003</v>
      </c>
      <c r="D12" s="7">
        <v>-120.2041</v>
      </c>
      <c r="E12" s="9">
        <v>0.35</v>
      </c>
      <c r="F12">
        <v>46</v>
      </c>
      <c r="G12" s="9">
        <f t="shared" ref="G12:G66" si="0">E12/(F12/24)</f>
        <v>0.18260869565217389</v>
      </c>
      <c r="H12">
        <v>100</v>
      </c>
      <c r="I12" t="s">
        <v>23</v>
      </c>
      <c r="J12" s="14">
        <v>223.1</v>
      </c>
    </row>
    <row r="14" spans="1:13" x14ac:dyDescent="0.25">
      <c r="A14" s="8">
        <v>42429</v>
      </c>
      <c r="B14">
        <v>1100</v>
      </c>
      <c r="C14" t="s">
        <v>21</v>
      </c>
      <c r="D14" s="7" t="s">
        <v>22</v>
      </c>
      <c r="E14" s="9">
        <v>0.35</v>
      </c>
      <c r="F14">
        <v>69.5</v>
      </c>
      <c r="G14" s="9">
        <f t="shared" si="0"/>
        <v>0.12086330935251798</v>
      </c>
      <c r="H14">
        <v>95</v>
      </c>
      <c r="I14" t="s">
        <v>24</v>
      </c>
      <c r="J14" s="14">
        <v>222.8</v>
      </c>
    </row>
    <row r="16" spans="1:13" x14ac:dyDescent="0.25">
      <c r="A16" s="8">
        <v>42436</v>
      </c>
      <c r="B16">
        <v>1100</v>
      </c>
      <c r="C16">
        <v>36.782960000000003</v>
      </c>
      <c r="D16">
        <v>-120.22287</v>
      </c>
      <c r="E16" s="9">
        <v>1</v>
      </c>
      <c r="F16">
        <v>168</v>
      </c>
      <c r="G16" s="9">
        <f t="shared" si="0"/>
        <v>0.14285714285714285</v>
      </c>
      <c r="H16">
        <v>137</v>
      </c>
      <c r="I16" t="s">
        <v>25</v>
      </c>
      <c r="J16" s="14">
        <v>221.8</v>
      </c>
    </row>
    <row r="18" spans="1:10" x14ac:dyDescent="0.25">
      <c r="A18" s="8">
        <v>42438</v>
      </c>
      <c r="B18">
        <v>1500</v>
      </c>
      <c r="C18">
        <v>36.769500000000001</v>
      </c>
      <c r="D18">
        <v>-120.23719</v>
      </c>
      <c r="E18" s="9">
        <v>1.56</v>
      </c>
      <c r="F18">
        <v>52</v>
      </c>
      <c r="G18" s="9">
        <f t="shared" si="0"/>
        <v>0.72000000000000008</v>
      </c>
      <c r="H18">
        <v>278</v>
      </c>
      <c r="I18" t="s">
        <v>26</v>
      </c>
      <c r="J18" s="14">
        <v>220.2</v>
      </c>
    </row>
    <row r="20" spans="1:10" s="7" customFormat="1" x14ac:dyDescent="0.25">
      <c r="A20" s="8">
        <v>42441</v>
      </c>
      <c r="B20" s="7">
        <v>1200</v>
      </c>
      <c r="C20" s="7" t="s">
        <v>29</v>
      </c>
      <c r="D20" s="7" t="s">
        <v>30</v>
      </c>
      <c r="E20" s="9">
        <v>0.43</v>
      </c>
      <c r="F20" s="7">
        <v>69</v>
      </c>
      <c r="G20" s="9">
        <f t="shared" si="0"/>
        <v>0.14956521739130435</v>
      </c>
      <c r="H20" s="7">
        <v>122</v>
      </c>
      <c r="I20" s="7" t="s">
        <v>33</v>
      </c>
      <c r="J20" s="14">
        <v>219.2</v>
      </c>
    </row>
    <row r="21" spans="1:10" s="7" customFormat="1" x14ac:dyDescent="0.25">
      <c r="E21" s="9"/>
      <c r="G21" s="9"/>
      <c r="J21" s="14"/>
    </row>
    <row r="22" spans="1:10" x14ac:dyDescent="0.25">
      <c r="A22" s="8">
        <v>42443</v>
      </c>
      <c r="B22">
        <v>1115</v>
      </c>
      <c r="C22">
        <v>36.77346</v>
      </c>
      <c r="D22">
        <v>-120.25122</v>
      </c>
      <c r="E22" s="9">
        <v>0.42</v>
      </c>
      <c r="F22">
        <v>47.25</v>
      </c>
      <c r="G22" s="9">
        <f t="shared" si="0"/>
        <v>0.21333333333333332</v>
      </c>
      <c r="H22" s="7">
        <v>193</v>
      </c>
      <c r="I22" t="s">
        <v>32</v>
      </c>
      <c r="J22" s="14">
        <v>218.7</v>
      </c>
    </row>
    <row r="24" spans="1:10" x14ac:dyDescent="0.25">
      <c r="A24" s="8">
        <v>42445</v>
      </c>
      <c r="B24">
        <v>1445</v>
      </c>
      <c r="C24">
        <v>36.771540000000002</v>
      </c>
      <c r="D24">
        <v>-120.25948</v>
      </c>
      <c r="E24" s="9">
        <v>0.65</v>
      </c>
      <c r="F24">
        <v>51.5</v>
      </c>
      <c r="G24" s="9">
        <f t="shared" si="0"/>
        <v>0.30291262135922331</v>
      </c>
      <c r="H24" s="7">
        <v>182</v>
      </c>
      <c r="I24" t="s">
        <v>31</v>
      </c>
      <c r="J24" s="14">
        <v>218.3</v>
      </c>
    </row>
    <row r="26" spans="1:10" x14ac:dyDescent="0.25">
      <c r="A26" s="8">
        <v>42447</v>
      </c>
      <c r="B26" s="11">
        <v>0.47916666666666669</v>
      </c>
      <c r="C26">
        <v>36.77261</v>
      </c>
      <c r="D26">
        <v>-120.26403000000001</v>
      </c>
      <c r="E26" s="9">
        <v>0.27</v>
      </c>
      <c r="F26">
        <v>44.75</v>
      </c>
      <c r="G26" s="9">
        <f t="shared" si="0"/>
        <v>0.14480446927374302</v>
      </c>
      <c r="H26">
        <v>131</v>
      </c>
      <c r="I26" t="s">
        <v>34</v>
      </c>
      <c r="J26" s="14">
        <v>218</v>
      </c>
    </row>
    <row r="28" spans="1:10" x14ac:dyDescent="0.25">
      <c r="A28" s="8">
        <v>42450</v>
      </c>
      <c r="B28" s="11">
        <v>0.45833333333333331</v>
      </c>
      <c r="C28">
        <v>36.771250000000002</v>
      </c>
      <c r="D28">
        <v>-120.24275</v>
      </c>
      <c r="E28" s="9">
        <v>-1.45</v>
      </c>
      <c r="F28">
        <v>71.5</v>
      </c>
      <c r="G28" s="9">
        <f t="shared" si="0"/>
        <v>-0.48671328671328673</v>
      </c>
      <c r="H28">
        <v>94</v>
      </c>
      <c r="I28" t="s">
        <v>35</v>
      </c>
      <c r="J28" s="14">
        <v>219.3</v>
      </c>
    </row>
    <row r="30" spans="1:10" x14ac:dyDescent="0.25">
      <c r="A30" s="8">
        <v>42453</v>
      </c>
      <c r="B30" s="11">
        <v>0.4375</v>
      </c>
      <c r="C30">
        <v>36.769595000000002</v>
      </c>
      <c r="D30">
        <v>-120.237278</v>
      </c>
      <c r="E30" s="9">
        <v>-0.33</v>
      </c>
      <c r="F30">
        <v>71.5</v>
      </c>
      <c r="G30" s="9">
        <f t="shared" si="0"/>
        <v>-0.11076923076923079</v>
      </c>
      <c r="H30">
        <v>86</v>
      </c>
      <c r="I30" t="s">
        <v>36</v>
      </c>
      <c r="J30" s="14">
        <v>219.6</v>
      </c>
    </row>
    <row r="32" spans="1:10" x14ac:dyDescent="0.25">
      <c r="A32" s="8">
        <v>42457</v>
      </c>
      <c r="B32" s="11">
        <v>0.4375</v>
      </c>
      <c r="C32">
        <v>36.771557000000001</v>
      </c>
      <c r="D32">
        <v>-120.24727</v>
      </c>
      <c r="E32" s="9">
        <v>0.57999999999999996</v>
      </c>
      <c r="F32">
        <v>96</v>
      </c>
      <c r="G32" s="9">
        <f t="shared" si="0"/>
        <v>0.14499999999999999</v>
      </c>
      <c r="H32">
        <v>90</v>
      </c>
      <c r="I32" t="s">
        <v>37</v>
      </c>
      <c r="J32" s="14">
        <v>219.1</v>
      </c>
    </row>
    <row r="34" spans="1:10" x14ac:dyDescent="0.25">
      <c r="A34" s="8">
        <v>42464</v>
      </c>
      <c r="B34">
        <v>1100</v>
      </c>
      <c r="C34" s="7" t="s">
        <v>38</v>
      </c>
      <c r="D34" s="7" t="s">
        <v>39</v>
      </c>
      <c r="E34" s="9">
        <v>-0.25</v>
      </c>
      <c r="F34">
        <v>168.5</v>
      </c>
      <c r="G34" s="9">
        <f t="shared" si="0"/>
        <v>-3.5608308605341248E-2</v>
      </c>
      <c r="H34">
        <v>89</v>
      </c>
      <c r="I34" t="s">
        <v>35</v>
      </c>
      <c r="J34" s="14">
        <v>219.4</v>
      </c>
    </row>
    <row r="36" spans="1:10" x14ac:dyDescent="0.25">
      <c r="A36" s="8">
        <v>42468</v>
      </c>
      <c r="B36">
        <v>900</v>
      </c>
      <c r="C36">
        <v>36.771521</v>
      </c>
      <c r="D36">
        <v>-120.254184</v>
      </c>
      <c r="E36" s="9">
        <v>0.76</v>
      </c>
      <c r="F36">
        <v>94</v>
      </c>
      <c r="G36" s="9">
        <f t="shared" si="0"/>
        <v>0.19404255319148936</v>
      </c>
      <c r="H36">
        <v>153</v>
      </c>
      <c r="I36" t="s">
        <v>40</v>
      </c>
      <c r="J36" s="14">
        <v>218.6</v>
      </c>
    </row>
    <row r="38" spans="1:10" x14ac:dyDescent="0.25">
      <c r="A38" s="8">
        <v>42471</v>
      </c>
      <c r="B38">
        <v>1000</v>
      </c>
      <c r="C38" s="7" t="s">
        <v>41</v>
      </c>
      <c r="D38" s="7" t="s">
        <v>42</v>
      </c>
      <c r="E38" s="9">
        <v>1.91</v>
      </c>
      <c r="F38">
        <v>73</v>
      </c>
      <c r="G38" s="9">
        <f t="shared" si="0"/>
        <v>0.6279452054794521</v>
      </c>
      <c r="H38">
        <v>295</v>
      </c>
      <c r="I38" t="s">
        <v>43</v>
      </c>
      <c r="J38" s="14">
        <v>216.8</v>
      </c>
    </row>
    <row r="40" spans="1:10" x14ac:dyDescent="0.25">
      <c r="A40" s="8">
        <v>42472</v>
      </c>
      <c r="B40">
        <v>1115</v>
      </c>
      <c r="C40">
        <v>36.773195000000001</v>
      </c>
      <c r="D40">
        <v>-120.28609400000001</v>
      </c>
      <c r="E40" s="9">
        <v>0.86</v>
      </c>
      <c r="F40">
        <v>25.25</v>
      </c>
      <c r="G40" s="9">
        <f t="shared" si="0"/>
        <v>0.81742574257425749</v>
      </c>
      <c r="H40">
        <v>214</v>
      </c>
      <c r="I40" t="s">
        <v>44</v>
      </c>
      <c r="J40" s="14">
        <f>216-0.05</f>
        <v>215.95</v>
      </c>
    </row>
    <row r="42" spans="1:10" x14ac:dyDescent="0.25">
      <c r="A42" s="8">
        <v>42478</v>
      </c>
      <c r="B42" s="11">
        <v>0.41666666666666669</v>
      </c>
      <c r="C42">
        <v>36.771140000000003</v>
      </c>
      <c r="D42">
        <v>-120.259406</v>
      </c>
      <c r="E42" s="9">
        <v>-2.4</v>
      </c>
      <c r="F42">
        <v>142.75</v>
      </c>
      <c r="G42" s="9">
        <f t="shared" si="0"/>
        <v>-0.40350262697022765</v>
      </c>
      <c r="H42">
        <v>125</v>
      </c>
      <c r="I42" t="s">
        <v>31</v>
      </c>
      <c r="J42" s="14">
        <v>218.35</v>
      </c>
    </row>
    <row r="44" spans="1:10" x14ac:dyDescent="0.25">
      <c r="A44" s="8">
        <v>42485</v>
      </c>
      <c r="B44">
        <v>900</v>
      </c>
      <c r="C44">
        <v>36.772494999999999</v>
      </c>
      <c r="D44">
        <v>-120.248812</v>
      </c>
      <c r="E44" s="9">
        <v>-0.7</v>
      </c>
      <c r="F44">
        <v>167</v>
      </c>
      <c r="G44" s="9">
        <f t="shared" si="0"/>
        <v>-0.10059880239520957</v>
      </c>
      <c r="H44">
        <v>74</v>
      </c>
      <c r="I44" t="s">
        <v>45</v>
      </c>
      <c r="J44" s="14">
        <v>219</v>
      </c>
    </row>
    <row r="46" spans="1:10" x14ac:dyDescent="0.25">
      <c r="A46" s="8">
        <v>42492</v>
      </c>
      <c r="B46">
        <v>1000</v>
      </c>
      <c r="C46" s="7" t="s">
        <v>46</v>
      </c>
      <c r="D46" s="7" t="s">
        <v>47</v>
      </c>
      <c r="E46" s="9">
        <v>1.2</v>
      </c>
      <c r="F46">
        <v>169</v>
      </c>
      <c r="G46" s="9">
        <f t="shared" si="0"/>
        <v>0.17041420118343195</v>
      </c>
      <c r="H46">
        <v>106</v>
      </c>
      <c r="I46" t="s">
        <v>48</v>
      </c>
      <c r="J46" s="14">
        <v>217.8</v>
      </c>
    </row>
    <row r="48" spans="1:10" x14ac:dyDescent="0.25">
      <c r="A48" s="8">
        <v>42499</v>
      </c>
      <c r="B48" s="11">
        <v>0.44791666666666669</v>
      </c>
      <c r="C48">
        <v>36.782456000000003</v>
      </c>
      <c r="D48">
        <v>-120.231756</v>
      </c>
      <c r="E48" s="9">
        <v>-3.11</v>
      </c>
      <c r="F48">
        <v>168</v>
      </c>
      <c r="G48" s="9">
        <f t="shared" si="0"/>
        <v>-0.44428571428571428</v>
      </c>
      <c r="H48">
        <v>57</v>
      </c>
      <c r="I48" t="s">
        <v>49</v>
      </c>
      <c r="J48" s="14">
        <f>216+4.9</f>
        <v>220.9</v>
      </c>
    </row>
    <row r="50" spans="1:10" x14ac:dyDescent="0.25">
      <c r="A50" s="8">
        <v>42506</v>
      </c>
      <c r="C50">
        <v>36.773449999999997</v>
      </c>
      <c r="D50">
        <v>-120.25153</v>
      </c>
      <c r="E50" s="9">
        <v>2.0099999999999998</v>
      </c>
      <c r="F50">
        <v>168</v>
      </c>
      <c r="G50" s="9">
        <f t="shared" si="0"/>
        <v>0.28714285714285709</v>
      </c>
      <c r="H50">
        <v>97</v>
      </c>
      <c r="I50" t="s">
        <v>50</v>
      </c>
      <c r="J50" s="14">
        <f>216+2.9</f>
        <v>218.9</v>
      </c>
    </row>
    <row r="52" spans="1:10" x14ac:dyDescent="0.25">
      <c r="A52" s="8">
        <v>42509</v>
      </c>
      <c r="C52">
        <v>36.769461</v>
      </c>
      <c r="D52">
        <v>-120.25615500000001</v>
      </c>
      <c r="E52" s="9">
        <v>0.4</v>
      </c>
      <c r="F52">
        <v>72</v>
      </c>
      <c r="G52" s="9">
        <f t="shared" si="0"/>
        <v>0.13333333333333333</v>
      </c>
      <c r="H52">
        <v>106</v>
      </c>
      <c r="I52" t="s">
        <v>40</v>
      </c>
      <c r="J52" s="14">
        <f>216+2.6</f>
        <v>218.6</v>
      </c>
    </row>
    <row r="54" spans="1:10" x14ac:dyDescent="0.25">
      <c r="A54" s="8">
        <v>42513</v>
      </c>
      <c r="B54" s="11">
        <v>0.45277777777777778</v>
      </c>
      <c r="C54">
        <v>36.772854000000002</v>
      </c>
      <c r="D54">
        <v>-120.264905</v>
      </c>
      <c r="E54" s="9">
        <v>0.56000000000000005</v>
      </c>
      <c r="F54">
        <v>96</v>
      </c>
      <c r="G54" s="9">
        <f t="shared" si="0"/>
        <v>0.14000000000000001</v>
      </c>
      <c r="H54">
        <v>111</v>
      </c>
      <c r="I54" t="s">
        <v>34</v>
      </c>
      <c r="J54" s="14">
        <v>218</v>
      </c>
    </row>
    <row r="56" spans="1:10" x14ac:dyDescent="0.25">
      <c r="A56" s="8">
        <v>42515</v>
      </c>
      <c r="B56" s="11">
        <v>0.29166666666666669</v>
      </c>
      <c r="C56" s="12">
        <v>36.772224000000001</v>
      </c>
      <c r="D56" s="12">
        <v>-120.266672</v>
      </c>
      <c r="E56" s="9">
        <v>0.11</v>
      </c>
      <c r="F56">
        <v>44</v>
      </c>
      <c r="G56" s="9">
        <f t="shared" si="0"/>
        <v>6.0000000000000005E-2</v>
      </c>
      <c r="H56">
        <v>100</v>
      </c>
      <c r="I56" t="s">
        <v>51</v>
      </c>
      <c r="J56" s="14">
        <v>217.9</v>
      </c>
    </row>
    <row r="57" spans="1:10" s="7" customFormat="1" x14ac:dyDescent="0.25">
      <c r="A57" s="8"/>
      <c r="B57" s="11"/>
      <c r="C57" s="12"/>
      <c r="D57" s="12"/>
      <c r="E57" s="9"/>
      <c r="G57" s="9"/>
      <c r="J57" s="14"/>
    </row>
    <row r="58" spans="1:10" s="7" customFormat="1" x14ac:dyDescent="0.25">
      <c r="A58" s="8">
        <v>42516</v>
      </c>
      <c r="B58" s="11">
        <v>0.54166666666666663</v>
      </c>
      <c r="C58" s="12">
        <v>36.771459999999998</v>
      </c>
      <c r="D58" s="12">
        <v>120.26922399999999</v>
      </c>
      <c r="E58" s="9">
        <v>0.17</v>
      </c>
      <c r="F58" s="7">
        <v>30</v>
      </c>
      <c r="G58" s="9">
        <f t="shared" si="0"/>
        <v>0.13600000000000001</v>
      </c>
      <c r="H58" s="7">
        <v>104</v>
      </c>
      <c r="I58" s="7" t="s">
        <v>53</v>
      </c>
      <c r="J58" s="14">
        <v>217.7</v>
      </c>
    </row>
    <row r="60" spans="1:10" x14ac:dyDescent="0.25">
      <c r="A60" s="8">
        <v>42521</v>
      </c>
      <c r="B60" s="11">
        <v>0.54166666666666663</v>
      </c>
      <c r="C60" s="7">
        <v>36.774104000000001</v>
      </c>
      <c r="D60" s="7">
        <v>-120.273337</v>
      </c>
      <c r="E60" s="9">
        <f>0.48-0.17</f>
        <v>0.30999999999999994</v>
      </c>
      <c r="F60">
        <v>126</v>
      </c>
      <c r="G60" s="9">
        <f t="shared" si="0"/>
        <v>5.9047619047619036E-2</v>
      </c>
      <c r="H60">
        <v>108</v>
      </c>
      <c r="I60" t="s">
        <v>52</v>
      </c>
      <c r="J60" s="14">
        <v>217.4</v>
      </c>
    </row>
    <row r="62" spans="1:10" x14ac:dyDescent="0.25">
      <c r="A62" s="8">
        <v>42527</v>
      </c>
      <c r="B62">
        <v>900</v>
      </c>
      <c r="C62" s="7">
        <v>36.767496999999999</v>
      </c>
      <c r="D62" s="7">
        <v>-120.279551</v>
      </c>
      <c r="E62" s="9">
        <v>0.6</v>
      </c>
      <c r="F62">
        <v>140</v>
      </c>
      <c r="G62" s="9">
        <f t="shared" si="0"/>
        <v>0.10285714285714286</v>
      </c>
      <c r="H62">
        <v>110</v>
      </c>
      <c r="I62" t="s">
        <v>43</v>
      </c>
      <c r="J62" s="14">
        <v>216.8</v>
      </c>
    </row>
    <row r="64" spans="1:10" x14ac:dyDescent="0.25">
      <c r="A64" s="8">
        <v>42531</v>
      </c>
      <c r="B64" s="11">
        <v>0.5</v>
      </c>
      <c r="C64" s="7">
        <v>36.771898999999998</v>
      </c>
      <c r="D64" s="7">
        <v>-120.24766</v>
      </c>
      <c r="E64" s="9">
        <v>2.37</v>
      </c>
      <c r="F64">
        <v>99</v>
      </c>
      <c r="G64" s="9">
        <f t="shared" si="0"/>
        <v>0.57454545454545458</v>
      </c>
      <c r="H64">
        <v>73</v>
      </c>
      <c r="I64" t="s">
        <v>33</v>
      </c>
      <c r="J64" s="14">
        <v>219.2</v>
      </c>
    </row>
    <row r="66" spans="1:10" x14ac:dyDescent="0.25">
      <c r="A66" s="8">
        <v>42534</v>
      </c>
      <c r="B66" s="11">
        <v>0.42708333333333331</v>
      </c>
      <c r="C66" s="7">
        <v>36.774968000000001</v>
      </c>
      <c r="D66" s="7">
        <v>-120.234211</v>
      </c>
      <c r="E66" s="9">
        <v>-1.1599999999999999</v>
      </c>
      <c r="F66">
        <v>70.25</v>
      </c>
      <c r="G66" s="9">
        <f t="shared" si="0"/>
        <v>-0.39629893238434161</v>
      </c>
      <c r="H66">
        <v>78</v>
      </c>
      <c r="I66" t="s">
        <v>54</v>
      </c>
      <c r="J66" s="14">
        <f>216+4.4</f>
        <v>220.4</v>
      </c>
    </row>
    <row r="68" spans="1:10" x14ac:dyDescent="0.25">
      <c r="A68" s="8">
        <v>42538</v>
      </c>
      <c r="B68">
        <v>1200</v>
      </c>
      <c r="C68">
        <v>36.775599999999997</v>
      </c>
      <c r="D68">
        <v>-120.23389</v>
      </c>
      <c r="E68" s="9">
        <v>0</v>
      </c>
      <c r="F68">
        <v>97.75</v>
      </c>
      <c r="G68" s="9">
        <v>0</v>
      </c>
      <c r="I68" s="7" t="s">
        <v>54</v>
      </c>
      <c r="J68" s="14">
        <v>220.4</v>
      </c>
    </row>
    <row r="70" spans="1:10" s="7" customFormat="1" x14ac:dyDescent="0.25">
      <c r="A70" s="8">
        <v>42540</v>
      </c>
      <c r="C70" s="12">
        <v>36.776029999999999</v>
      </c>
      <c r="D70" s="12" t="s">
        <v>56</v>
      </c>
      <c r="E70" s="9"/>
      <c r="G70" s="9"/>
      <c r="J70" s="14"/>
    </row>
    <row r="71" spans="1:10" s="7" customFormat="1" x14ac:dyDescent="0.25">
      <c r="E71" s="9"/>
      <c r="G71" s="9"/>
      <c r="J71" s="14"/>
    </row>
    <row r="72" spans="1:10" x14ac:dyDescent="0.25">
      <c r="A72" s="8">
        <v>42541</v>
      </c>
      <c r="B72">
        <v>1100</v>
      </c>
      <c r="C72">
        <v>36.774948000000002</v>
      </c>
      <c r="D72">
        <v>-120.23391700000001</v>
      </c>
      <c r="E72" s="9">
        <v>0.1</v>
      </c>
      <c r="F72">
        <v>35</v>
      </c>
      <c r="G72" s="9">
        <f t="shared" ref="G72:G76" si="1">E72/(F72/24)</f>
        <v>6.8571428571428575E-2</v>
      </c>
      <c r="H72">
        <v>81</v>
      </c>
      <c r="I72" t="s">
        <v>55</v>
      </c>
      <c r="J72" s="14">
        <v>220.3</v>
      </c>
    </row>
    <row r="74" spans="1:10" x14ac:dyDescent="0.25">
      <c r="A74" s="8">
        <v>42552</v>
      </c>
      <c r="B74">
        <v>1000</v>
      </c>
      <c r="C74">
        <v>36.781889999999997</v>
      </c>
      <c r="D74">
        <v>-120.232063</v>
      </c>
      <c r="E74" s="9">
        <v>-0.5</v>
      </c>
      <c r="F74" s="13">
        <v>263</v>
      </c>
      <c r="G74" s="9">
        <f t="shared" si="1"/>
        <v>-4.5627376425855508E-2</v>
      </c>
      <c r="H74">
        <v>68</v>
      </c>
      <c r="I74" t="s">
        <v>57</v>
      </c>
      <c r="J74" s="14">
        <v>220.8</v>
      </c>
    </row>
    <row r="76" spans="1:10" x14ac:dyDescent="0.25">
      <c r="A76" s="8">
        <v>42559</v>
      </c>
      <c r="B76">
        <v>1000</v>
      </c>
      <c r="C76">
        <v>36.788128999999998</v>
      </c>
      <c r="D76">
        <v>-120.215411</v>
      </c>
      <c r="E76" s="9">
        <v>-1.2</v>
      </c>
      <c r="F76">
        <v>168</v>
      </c>
      <c r="G76" s="9">
        <f t="shared" si="1"/>
        <v>-0.17142857142857143</v>
      </c>
      <c r="H76">
        <v>82</v>
      </c>
      <c r="I76" t="s">
        <v>58</v>
      </c>
      <c r="J76" s="14">
        <v>222</v>
      </c>
    </row>
    <row r="78" spans="1:10" x14ac:dyDescent="0.25">
      <c r="A78" s="8">
        <v>42562</v>
      </c>
      <c r="B78">
        <v>900</v>
      </c>
      <c r="C78">
        <v>36.788069</v>
      </c>
      <c r="D78">
        <v>-120.21550000000001</v>
      </c>
      <c r="E78" s="9">
        <v>0</v>
      </c>
      <c r="F78">
        <v>71</v>
      </c>
      <c r="G78" s="9">
        <v>0</v>
      </c>
      <c r="H78">
        <v>94</v>
      </c>
      <c r="I78" t="s">
        <v>58</v>
      </c>
      <c r="J78" s="14">
        <v>222</v>
      </c>
    </row>
    <row r="79" spans="1:10" s="7" customFormat="1" x14ac:dyDescent="0.25">
      <c r="A79" s="8"/>
      <c r="E79" s="9"/>
      <c r="G79" s="9"/>
      <c r="J79" s="14"/>
    </row>
    <row r="80" spans="1:10" s="7" customFormat="1" x14ac:dyDescent="0.25">
      <c r="A80" s="8">
        <v>42565</v>
      </c>
      <c r="C80" s="12">
        <v>36.779991000000003</v>
      </c>
      <c r="D80" s="12">
        <v>-120.23359600000001</v>
      </c>
      <c r="E80" s="9"/>
      <c r="G80" s="9"/>
      <c r="J80" s="14"/>
    </row>
    <row r="82" spans="1:10" x14ac:dyDescent="0.25">
      <c r="A82" s="8">
        <v>42566</v>
      </c>
      <c r="B82">
        <v>1030</v>
      </c>
      <c r="C82">
        <v>36.770546000000003</v>
      </c>
      <c r="D82">
        <v>-120.23406</v>
      </c>
      <c r="E82" s="9">
        <v>0.96</v>
      </c>
      <c r="F82">
        <v>97.5</v>
      </c>
      <c r="G82" s="9">
        <f t="shared" ref="G82:G90" si="2">E82/(F82/24)</f>
        <v>0.2363076923076923</v>
      </c>
      <c r="H82">
        <v>196</v>
      </c>
      <c r="I82" t="s">
        <v>59</v>
      </c>
      <c r="J82" s="14">
        <v>220</v>
      </c>
    </row>
    <row r="84" spans="1:10" x14ac:dyDescent="0.25">
      <c r="A84" s="8">
        <v>42569</v>
      </c>
      <c r="B84" s="11">
        <v>0.39583333333333331</v>
      </c>
      <c r="C84">
        <v>36.77167</v>
      </c>
      <c r="D84">
        <v>-120.268558</v>
      </c>
      <c r="E84" s="9">
        <v>2.23</v>
      </c>
      <c r="F84">
        <v>71</v>
      </c>
      <c r="G84" s="9">
        <f t="shared" si="2"/>
        <v>0.75380281690140838</v>
      </c>
      <c r="H84">
        <v>246</v>
      </c>
      <c r="I84" t="s">
        <v>53</v>
      </c>
      <c r="J84" s="14">
        <f>220-2.23</f>
        <v>217.77</v>
      </c>
    </row>
    <row r="86" spans="1:10" x14ac:dyDescent="0.25">
      <c r="A86" s="8">
        <v>42571</v>
      </c>
      <c r="B86" s="11">
        <v>0.375</v>
      </c>
      <c r="C86" s="7" t="s">
        <v>60</v>
      </c>
      <c r="D86" s="7" t="s">
        <v>61</v>
      </c>
      <c r="E86" s="9">
        <v>1.17</v>
      </c>
      <c r="F86">
        <v>47.5</v>
      </c>
      <c r="G86" s="9">
        <f t="shared" si="2"/>
        <v>0.59115789473684199</v>
      </c>
      <c r="H86">
        <v>222</v>
      </c>
      <c r="I86" t="s">
        <v>66</v>
      </c>
      <c r="J86" s="14">
        <v>216.5</v>
      </c>
    </row>
    <row r="88" spans="1:10" x14ac:dyDescent="0.25">
      <c r="A88" s="8">
        <v>42572</v>
      </c>
      <c r="B88" s="11">
        <v>0.29166666666666669</v>
      </c>
      <c r="C88" s="7" t="s">
        <v>62</v>
      </c>
      <c r="D88" s="7" t="s">
        <v>63</v>
      </c>
      <c r="E88" s="9">
        <v>0.57999999999999996</v>
      </c>
      <c r="F88">
        <v>22</v>
      </c>
      <c r="G88" s="9">
        <f t="shared" si="2"/>
        <v>0.63272727272727269</v>
      </c>
      <c r="H88">
        <v>216</v>
      </c>
      <c r="I88" t="s">
        <v>67</v>
      </c>
      <c r="J88" s="14">
        <v>216</v>
      </c>
    </row>
    <row r="90" spans="1:10" x14ac:dyDescent="0.25">
      <c r="A90" s="8">
        <v>42572</v>
      </c>
      <c r="B90" s="11">
        <v>0.41666666666666669</v>
      </c>
      <c r="C90" s="7" t="s">
        <v>64</v>
      </c>
      <c r="D90" s="7" t="s">
        <v>65</v>
      </c>
      <c r="E90" s="9">
        <v>0.25</v>
      </c>
      <c r="F90">
        <v>3</v>
      </c>
      <c r="G90" s="9">
        <f t="shared" si="2"/>
        <v>2</v>
      </c>
      <c r="H90">
        <v>219</v>
      </c>
      <c r="I90" t="s">
        <v>68</v>
      </c>
      <c r="J90" s="14">
        <v>215.8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tabSelected="1" workbookViewId="0">
      <selection activeCell="S11" sqref="S11"/>
    </sheetView>
  </sheetViews>
  <sheetFormatPr defaultRowHeight="15" x14ac:dyDescent="0.25"/>
  <sheetData>
    <row r="1" spans="1:9" x14ac:dyDescent="0.25">
      <c r="A1" s="16" t="s">
        <v>19</v>
      </c>
      <c r="B1" s="16"/>
      <c r="C1" s="16"/>
      <c r="D1" s="16"/>
      <c r="E1" s="16"/>
      <c r="F1" s="16"/>
      <c r="G1" s="16"/>
      <c r="H1" s="16"/>
      <c r="I1" s="16"/>
    </row>
  </sheetData>
  <mergeCells count="1">
    <mergeCell ref="A1:I1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activeCell="U31" sqref="U31"/>
    </sheetView>
  </sheetViews>
  <sheetFormatPr defaultRowHeight="15" x14ac:dyDescent="0.25"/>
  <sheetData>
    <row r="1" spans="1:4" ht="15.75" x14ac:dyDescent="0.25">
      <c r="A1" s="17" t="s">
        <v>27</v>
      </c>
      <c r="B1" s="17"/>
      <c r="C1" s="17"/>
      <c r="D1" s="17"/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Map</vt:lpstr>
      <vt:lpstr>GRF Hydrograph</vt:lpstr>
    </vt:vector>
  </TitlesOfParts>
  <Company>Reclamation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</dc:creator>
  <cp:lastModifiedBy>Harrison, Katrina E</cp:lastModifiedBy>
  <cp:lastPrinted>2016-07-18T21:01:57Z</cp:lastPrinted>
  <dcterms:created xsi:type="dcterms:W3CDTF">2016-02-22T16:56:55Z</dcterms:created>
  <dcterms:modified xsi:type="dcterms:W3CDTF">2016-07-22T16:40:33Z</dcterms:modified>
</cp:coreProperties>
</file>