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214-CVP-Friant Division\Friant-Kern Canal\_Surveys\2017-Subsidence__MP 88.06 to 130.06\"/>
    </mc:Choice>
  </mc:AlternateContent>
  <bookViews>
    <workbookView xWindow="0" yWindow="0" windowWidth="14010" windowHeight="8070"/>
  </bookViews>
  <sheets>
    <sheet name="FKC 2017 Subsidence MP 88.06 to" sheetId="1" r:id="rId1"/>
    <sheet name="FKC2017GPS" sheetId="2" r:id="rId2"/>
  </sheets>
  <definedNames>
    <definedName name="_xlnm.Print_Area" localSheetId="0">'FKC 2017 Subsidence MP 88.06 to'!$A$7:$K$42</definedName>
    <definedName name="_xlnm.Print_Titles" localSheetId="0">'FKC 2017 Subsidence MP 88.06 to'!$1:$6</definedName>
  </definedNames>
  <calcPr calcId="152511"/>
</workbook>
</file>

<file path=xl/calcChain.xml><?xml version="1.0" encoding="utf-8"?>
<calcChain xmlns="http://schemas.openxmlformats.org/spreadsheetml/2006/main">
  <c r="K29" i="1" l="1"/>
  <c r="K27" i="1"/>
  <c r="K26" i="1"/>
  <c r="K25" i="1"/>
  <c r="K24" i="1"/>
  <c r="K23" i="1"/>
  <c r="K22" i="1"/>
  <c r="K20" i="1"/>
  <c r="K19" i="1"/>
  <c r="J36" i="1"/>
  <c r="J33" i="1"/>
  <c r="J31" i="1"/>
  <c r="J29" i="1"/>
  <c r="J27" i="1"/>
  <c r="J26" i="1"/>
  <c r="J25" i="1"/>
  <c r="J24" i="1"/>
  <c r="J23" i="1"/>
  <c r="J22" i="1"/>
  <c r="J20" i="1"/>
  <c r="J19" i="1"/>
  <c r="J17" i="1"/>
  <c r="J15" i="1"/>
  <c r="E16" i="1" l="1"/>
  <c r="D16" i="1"/>
  <c r="C16" i="1"/>
  <c r="C15" i="1"/>
  <c r="D15" i="1"/>
  <c r="E15" i="1"/>
  <c r="E35" i="1" l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8" i="1"/>
  <c r="D18" i="1"/>
  <c r="C18" i="1"/>
  <c r="E17" i="1"/>
  <c r="D17" i="1"/>
  <c r="C17" i="1"/>
  <c r="E12" i="1"/>
  <c r="E11" i="1"/>
  <c r="E10" i="1"/>
  <c r="E9" i="1"/>
  <c r="E8" i="1"/>
  <c r="E7" i="1"/>
  <c r="D12" i="1"/>
  <c r="D11" i="1"/>
  <c r="D10" i="1"/>
  <c r="D9" i="1"/>
  <c r="D8" i="1"/>
  <c r="D7" i="1"/>
  <c r="C12" i="1"/>
  <c r="C11" i="1"/>
  <c r="C10" i="1"/>
  <c r="C9" i="1"/>
  <c r="C8" i="1"/>
  <c r="C7" i="1"/>
  <c r="E29" i="1" l="1"/>
  <c r="E19" i="1"/>
  <c r="E36" i="1"/>
</calcChain>
</file>

<file path=xl/sharedStrings.xml><?xml version="1.0" encoding="utf-8"?>
<sst xmlns="http://schemas.openxmlformats.org/spreadsheetml/2006/main" count="117" uniqueCount="100">
  <si>
    <t>BC AVE 208 BRG</t>
  </si>
  <si>
    <t>BC NW COR AVE 17</t>
  </si>
  <si>
    <t>BC NW COR TEAPOT</t>
  </si>
  <si>
    <t>BC AVE 96 BRIDGE</t>
  </si>
  <si>
    <t>BC AVA 12 E BRG</t>
  </si>
  <si>
    <t>BC NW COR AVE 80</t>
  </si>
  <si>
    <t>BC SW COR BRIDGE</t>
  </si>
  <si>
    <t>BC DRIVER RD</t>
  </si>
  <si>
    <t>Aerial Target</t>
  </si>
  <si>
    <t>P300</t>
  </si>
  <si>
    <t>DM6174</t>
  </si>
  <si>
    <t>P539</t>
  </si>
  <si>
    <t>DH4506</t>
  </si>
  <si>
    <t>P567</t>
  </si>
  <si>
    <t>DN7422</t>
  </si>
  <si>
    <t>P572</t>
  </si>
  <si>
    <t>DM6186</t>
  </si>
  <si>
    <t>NAVD 88</t>
  </si>
  <si>
    <t>Mile Post</t>
  </si>
  <si>
    <t xml:space="preserve">Northing </t>
  </si>
  <si>
    <t>Easting</t>
  </si>
  <si>
    <t>Elev</t>
  </si>
  <si>
    <t>Desc</t>
  </si>
  <si>
    <t>Central Valley California</t>
  </si>
  <si>
    <t>U.S. Bureau of Reclamation Friant Kern Canal (FKC) Subsidence Monitoring Surveys</t>
  </si>
  <si>
    <t>Free Adjustment - 2017 GPS</t>
  </si>
  <si>
    <t>FKC</t>
  </si>
  <si>
    <t>Station</t>
  </si>
  <si>
    <t>4770+90</t>
  </si>
  <si>
    <t>4990+00</t>
  </si>
  <si>
    <t>5163+00</t>
  </si>
  <si>
    <t>5195+00</t>
  </si>
  <si>
    <t>5253+00</t>
  </si>
  <si>
    <t>5358+00</t>
  </si>
  <si>
    <t>5535+00</t>
  </si>
  <si>
    <t>5580+00</t>
  </si>
  <si>
    <t>5658+86</t>
  </si>
  <si>
    <t>5723+00</t>
  </si>
  <si>
    <t>5783+00</t>
  </si>
  <si>
    <t>6076+15</t>
  </si>
  <si>
    <t>6471+00</t>
  </si>
  <si>
    <t>6547+78</t>
  </si>
  <si>
    <t>6690+45</t>
  </si>
  <si>
    <t>6858+97</t>
  </si>
  <si>
    <t>6995+60</t>
  </si>
  <si>
    <t>Record Ctl</t>
  </si>
  <si>
    <t>112.90A</t>
  </si>
  <si>
    <t>SET BOLT CHECK DECK</t>
  </si>
  <si>
    <t>BC ON HW DEER CREEK CHK/SIPHON</t>
  </si>
  <si>
    <t>BD ON RESERVOIR CHECK</t>
  </si>
  <si>
    <t>BC OLIVE AVE BRIDGE</t>
  </si>
  <si>
    <t>BC POPLAR AVE BRIDGE</t>
  </si>
  <si>
    <t>BC ON RD 192 BRIDGE</t>
  </si>
  <si>
    <t>BC SW COUNTY LINE</t>
  </si>
  <si>
    <t>BC ON ELMO AVE BRIDGE</t>
  </si>
  <si>
    <t>BC ON DECK OF CHECK</t>
  </si>
  <si>
    <t>SET 2.75 BC US WHITE RIVER SIPHON</t>
  </si>
  <si>
    <t>NAD 83 (2011) CA Zone 4 - US Feet</t>
  </si>
  <si>
    <t>Notes:</t>
  </si>
  <si>
    <t>Eccentric point surveyed as benchmark was not suitable for GPS Observation.</t>
  </si>
  <si>
    <t>P572 CORS Station Held fixed in horizontal and ellipsoidal, used Geoid 12A to determine elevation.</t>
  </si>
  <si>
    <t xml:space="preserve">1.  Coordinates determined using four Trimble GNSS R8 GPS receivers operating in </t>
  </si>
  <si>
    <t xml:space="preserve">      Fast Static mode with a 30 minute minumum occupation time.</t>
  </si>
  <si>
    <t>TACK/LEAD</t>
  </si>
  <si>
    <t>TACK IN LEAD C/L CHECK DECK</t>
  </si>
  <si>
    <t>4773+00</t>
  </si>
  <si>
    <t xml:space="preserve">BC NW COR BRIDGE AVE 208/5TH </t>
  </si>
  <si>
    <t>BC NW COR AVE 178/MTN VIEW</t>
  </si>
  <si>
    <t>BC NW COR BRIDGE AVE 152/W  OLIVE</t>
  </si>
  <si>
    <t>Bridge replaced, old point destroyed.</t>
  </si>
  <si>
    <t>BC NW COR BRIDGE AVE 128</t>
  </si>
  <si>
    <t>BC NW COR HW DEER CRK SIPHON</t>
  </si>
  <si>
    <t>BC NW HW TULE RIVER SIPHON</t>
  </si>
  <si>
    <t>BC NW COR BRIDGE TERRA BELLA AVE</t>
  </si>
  <si>
    <t>BC NW COR BRIDGE AVE 80</t>
  </si>
  <si>
    <t>BC NW COR BRIDGE AVE 88</t>
  </si>
  <si>
    <t>BC NW COR BRIDGE RD 192</t>
  </si>
  <si>
    <t>SET BOLT CHECK DECK - 2.427 TO BC</t>
  </si>
  <si>
    <t>SET BC INLET W RVR SIPHON - 2.785 TO BC</t>
  </si>
  <si>
    <t>BC SW COR OUTLET WHITE RVR SIPHON</t>
  </si>
  <si>
    <t>BC SW COR BRIDGE WOOLLOMES AVE</t>
  </si>
  <si>
    <t>6287+50</t>
  </si>
  <si>
    <t>BC SW COR BRIDGE ELMO AVE</t>
  </si>
  <si>
    <t>BD ON WALKWAY RESERVOIR CHECK</t>
  </si>
  <si>
    <t>SET BC NW COR BRIDGE AVE 144/POPLAR</t>
  </si>
  <si>
    <t>SET BC NW COR BRIDGE COUNTY LINE RD</t>
  </si>
  <si>
    <t>SET BC NE COR BRIDGE DRIVER RD</t>
  </si>
  <si>
    <t>6927+00</t>
  </si>
  <si>
    <t>SET BC ON INLET POSO CHECK -2.890 TO BC</t>
  </si>
  <si>
    <t>BC SW COR OUTLET HW POSO CHECK</t>
  </si>
  <si>
    <t>Aerial Target (Surveyed 2011)</t>
  </si>
  <si>
    <t xml:space="preserve">2.  The average difference between NGVD29 and NAVD88 for the project area </t>
  </si>
  <si>
    <t xml:space="preserve">      is 2.7 feet. (NGVD 29 + 2.7 = NAVD88)</t>
  </si>
  <si>
    <t>Calculated Subsidence (feet)</t>
  </si>
  <si>
    <t>Elevation</t>
  </si>
  <si>
    <t>NGVD 1929</t>
  </si>
  <si>
    <t>Const. ( 1945-51)</t>
  </si>
  <si>
    <t>NAVD 1988</t>
  </si>
  <si>
    <t>3/16/1959</t>
  </si>
  <si>
    <t>2017 -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</si>
</sst>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0" fontId="0" fillId="0" borderId="0" xfId="0" applyBorder="1"/>
    <xf numFmtId="0" fontId="16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quotePrefix="1" applyBorder="1" applyAlignment="1">
      <alignment horizontal="center"/>
    </xf>
    <xf numFmtId="1" fontId="0" fillId="0" borderId="15" xfId="0" quotePrefix="1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17" fontId="0" fillId="0" borderId="23" xfId="0" applyNumberForma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3" xfId="0" applyBorder="1"/>
    <xf numFmtId="2" fontId="0" fillId="0" borderId="23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3" xfId="0" applyFill="1" applyBorder="1"/>
    <xf numFmtId="0" fontId="0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33" borderId="23" xfId="0" applyFill="1" applyBorder="1" applyAlignment="1">
      <alignment horizontal="center"/>
    </xf>
    <xf numFmtId="0" fontId="0" fillId="33" borderId="23" xfId="0" applyFill="1" applyBorder="1"/>
    <xf numFmtId="2" fontId="0" fillId="33" borderId="23" xfId="0" applyNumberFormat="1" applyFill="1" applyBorder="1" applyAlignment="1">
      <alignment horizontal="center"/>
    </xf>
    <xf numFmtId="2" fontId="0" fillId="0" borderId="23" xfId="0" applyNumberFormat="1" applyBorder="1"/>
    <xf numFmtId="2" fontId="0" fillId="0" borderId="0" xfId="0" applyNumberFormat="1"/>
    <xf numFmtId="0" fontId="0" fillId="34" borderId="23" xfId="0" applyFill="1" applyBorder="1" applyAlignment="1">
      <alignment horizontal="center"/>
    </xf>
    <xf numFmtId="0" fontId="0" fillId="34" borderId="23" xfId="0" applyFill="1" applyBorder="1"/>
    <xf numFmtId="2" fontId="0" fillId="34" borderId="23" xfId="0" applyNumberFormat="1" applyFill="1" applyBorder="1" applyAlignment="1">
      <alignment horizontal="center"/>
    </xf>
    <xf numFmtId="0" fontId="0" fillId="33" borderId="23" xfId="0" applyFill="1" applyBorder="1" applyAlignment="1">
      <alignment horizontal="left"/>
    </xf>
    <xf numFmtId="2" fontId="0" fillId="35" borderId="23" xfId="0" applyNumberFormat="1" applyFill="1" applyBorder="1" applyAlignment="1">
      <alignment horizontal="center"/>
    </xf>
    <xf numFmtId="2" fontId="19" fillId="35" borderId="23" xfId="0" applyNumberFormat="1" applyFont="1" applyFill="1" applyBorder="1" applyAlignment="1">
      <alignment horizontal="center"/>
    </xf>
    <xf numFmtId="0" fontId="0" fillId="35" borderId="23" xfId="0" applyFill="1" applyBorder="1"/>
    <xf numFmtId="0" fontId="16" fillId="0" borderId="12" xfId="0" applyFont="1" applyBorder="1" applyAlignment="1">
      <alignment horizontal="center"/>
    </xf>
    <xf numFmtId="17" fontId="0" fillId="0" borderId="10" xfId="0" applyNumberFormat="1" applyFont="1" applyBorder="1" applyAlignment="1">
      <alignment horizontal="center"/>
    </xf>
    <xf numFmtId="0" fontId="0" fillId="0" borderId="18" xfId="0" applyBorder="1"/>
    <xf numFmtId="2" fontId="0" fillId="0" borderId="18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0" fillId="0" borderId="18" xfId="0" quotePrefix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42"/>
  <sheetViews>
    <sheetView tabSelected="1" workbookViewId="0">
      <selection activeCell="J12" sqref="J12"/>
    </sheetView>
  </sheetViews>
  <sheetFormatPr defaultRowHeight="15" x14ac:dyDescent="0.25"/>
  <cols>
    <col min="1" max="1" width="12.7109375" bestFit="1" customWidth="1"/>
    <col min="2" max="2" width="10" customWidth="1"/>
    <col min="3" max="4" width="15.7109375" customWidth="1"/>
    <col min="5" max="5" width="12" customWidth="1"/>
    <col min="6" max="6" width="53.140625" customWidth="1"/>
    <col min="7" max="11" width="15.7109375" customWidth="1"/>
  </cols>
  <sheetData>
    <row r="1" spans="1:11" ht="18.75" customHeight="1" x14ac:dyDescent="0.3">
      <c r="A1" s="39" t="s">
        <v>24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.75" customHeight="1" x14ac:dyDescent="0.3">
      <c r="A2" s="39" t="s">
        <v>23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4" spans="1:11" ht="15" customHeight="1" x14ac:dyDescent="0.25">
      <c r="A4" s="1"/>
      <c r="B4" s="40" t="s">
        <v>25</v>
      </c>
      <c r="C4" s="41"/>
      <c r="D4" s="41"/>
      <c r="E4" s="33"/>
      <c r="F4" s="2"/>
      <c r="G4" s="18" t="s">
        <v>95</v>
      </c>
      <c r="H4" s="18" t="s">
        <v>95</v>
      </c>
      <c r="I4" s="18" t="s">
        <v>97</v>
      </c>
      <c r="J4" s="37" t="s">
        <v>93</v>
      </c>
      <c r="K4" s="38"/>
    </row>
    <row r="5" spans="1:11" x14ac:dyDescent="0.25">
      <c r="A5" s="34" t="s">
        <v>26</v>
      </c>
      <c r="B5" s="42" t="s">
        <v>57</v>
      </c>
      <c r="C5" s="43"/>
      <c r="D5" s="43"/>
      <c r="E5" s="3" t="s">
        <v>17</v>
      </c>
      <c r="F5" s="2"/>
      <c r="G5" s="46" t="s">
        <v>94</v>
      </c>
      <c r="H5" s="46" t="s">
        <v>94</v>
      </c>
      <c r="I5" s="46" t="s">
        <v>94</v>
      </c>
      <c r="J5" s="7" t="s">
        <v>99</v>
      </c>
      <c r="K5" s="8" t="s">
        <v>99</v>
      </c>
    </row>
    <row r="6" spans="1:11" x14ac:dyDescent="0.25">
      <c r="A6" s="4" t="s">
        <v>18</v>
      </c>
      <c r="B6" s="4" t="s">
        <v>27</v>
      </c>
      <c r="C6" s="5" t="s">
        <v>19</v>
      </c>
      <c r="D6" s="5" t="s">
        <v>20</v>
      </c>
      <c r="E6" s="6" t="s">
        <v>21</v>
      </c>
      <c r="F6" s="44" t="s">
        <v>22</v>
      </c>
      <c r="G6" s="45" t="s">
        <v>96</v>
      </c>
      <c r="H6" s="47" t="s">
        <v>98</v>
      </c>
      <c r="I6" s="45">
        <v>2017</v>
      </c>
      <c r="J6" s="45" t="s">
        <v>96</v>
      </c>
      <c r="K6" s="9">
        <v>1959</v>
      </c>
    </row>
    <row r="7" spans="1:11" x14ac:dyDescent="0.25">
      <c r="A7" s="12">
        <v>834</v>
      </c>
      <c r="B7" s="35" t="s">
        <v>45</v>
      </c>
      <c r="C7" s="36">
        <f>FKC2017GPS!B1</f>
        <v>1944027.524</v>
      </c>
      <c r="D7" s="36">
        <f>FKC2017GPS!C1</f>
        <v>6543358.4869999997</v>
      </c>
      <c r="E7" s="36">
        <f>FKC2017GPS!D1</f>
        <v>411.47699999999998</v>
      </c>
      <c r="F7" s="13" t="s">
        <v>90</v>
      </c>
      <c r="G7" s="45"/>
      <c r="H7" s="12"/>
      <c r="I7" s="13"/>
      <c r="J7" s="10"/>
      <c r="K7" s="14"/>
    </row>
    <row r="8" spans="1:11" x14ac:dyDescent="0.25">
      <c r="A8" s="12">
        <v>835</v>
      </c>
      <c r="B8" s="13" t="s">
        <v>45</v>
      </c>
      <c r="C8" s="10">
        <f>FKC2017GPS!B2</f>
        <v>1944029.5279999999</v>
      </c>
      <c r="D8" s="10">
        <f>FKC2017GPS!C2</f>
        <v>6545150.648</v>
      </c>
      <c r="E8" s="10">
        <f>FKC2017GPS!D2</f>
        <v>418.858</v>
      </c>
      <c r="F8" s="13" t="s">
        <v>90</v>
      </c>
      <c r="G8" s="12"/>
      <c r="H8" s="12"/>
      <c r="I8" s="13"/>
      <c r="J8" s="10"/>
      <c r="K8" s="14"/>
    </row>
    <row r="9" spans="1:11" x14ac:dyDescent="0.25">
      <c r="A9" s="12" t="s">
        <v>9</v>
      </c>
      <c r="B9" s="13"/>
      <c r="C9" s="10">
        <f>FKC2017GPS!B3</f>
        <v>1996439.3559999999</v>
      </c>
      <c r="D9" s="10">
        <f>FKC2017GPS!C3</f>
        <v>6185409.392</v>
      </c>
      <c r="E9" s="10">
        <f>FKC2017GPS!D3</f>
        <v>562.76499999999999</v>
      </c>
      <c r="F9" s="13" t="s">
        <v>10</v>
      </c>
      <c r="G9" s="12"/>
      <c r="H9" s="12"/>
      <c r="I9" s="13"/>
      <c r="J9" s="10"/>
      <c r="K9" s="11"/>
    </row>
    <row r="10" spans="1:11" x14ac:dyDescent="0.25">
      <c r="A10" s="12" t="s">
        <v>11</v>
      </c>
      <c r="B10" s="13"/>
      <c r="C10" s="10">
        <f>FKC2017GPS!B4</f>
        <v>1777035.862</v>
      </c>
      <c r="D10" s="10">
        <f>FKC2017GPS!C4</f>
        <v>6210682.6799999997</v>
      </c>
      <c r="E10" s="10">
        <f>FKC2017GPS!D4</f>
        <v>2084.4899999999998</v>
      </c>
      <c r="F10" s="13" t="s">
        <v>12</v>
      </c>
      <c r="G10" s="12"/>
      <c r="H10" s="12"/>
      <c r="I10" s="13"/>
      <c r="J10" s="10"/>
      <c r="K10" s="14"/>
    </row>
    <row r="11" spans="1:11" x14ac:dyDescent="0.25">
      <c r="A11" s="12" t="s">
        <v>13</v>
      </c>
      <c r="B11" s="13"/>
      <c r="C11" s="10">
        <f>FKC2017GPS!B5</f>
        <v>1672406.4210000001</v>
      </c>
      <c r="D11" s="10">
        <f>FKC2017GPS!C5</f>
        <v>6635106.5669999998</v>
      </c>
      <c r="E11" s="10">
        <f>FKC2017GPS!D5</f>
        <v>2423.8919999999998</v>
      </c>
      <c r="F11" s="13" t="s">
        <v>14</v>
      </c>
      <c r="G11" s="12"/>
      <c r="H11" s="12"/>
      <c r="I11" s="13"/>
      <c r="J11" s="12"/>
      <c r="K11" s="12"/>
    </row>
    <row r="12" spans="1:11" x14ac:dyDescent="0.25">
      <c r="A12" s="26" t="s">
        <v>15</v>
      </c>
      <c r="B12" s="27"/>
      <c r="C12" s="28">
        <f>FKC2017GPS!B6</f>
        <v>2096270.0009999999</v>
      </c>
      <c r="D12" s="28">
        <f>FKC2017GPS!C6</f>
        <v>6575001.1619999995</v>
      </c>
      <c r="E12" s="28">
        <f>FKC2017GPS!D6</f>
        <v>3926.0630000000001</v>
      </c>
      <c r="F12" s="27" t="s">
        <v>16</v>
      </c>
      <c r="G12" s="12"/>
      <c r="H12" s="12"/>
      <c r="I12" s="13"/>
      <c r="J12" s="12"/>
      <c r="K12" s="12"/>
    </row>
    <row r="13" spans="1:11" x14ac:dyDescent="0.25">
      <c r="A13" s="12"/>
      <c r="B13" s="13"/>
      <c r="C13" s="10"/>
      <c r="D13" s="10"/>
      <c r="E13" s="10"/>
      <c r="F13" s="13"/>
      <c r="G13" s="12"/>
      <c r="H13" s="12"/>
      <c r="I13" s="13"/>
      <c r="J13" s="12"/>
      <c r="K13" s="12"/>
    </row>
    <row r="14" spans="1:11" x14ac:dyDescent="0.25">
      <c r="A14" s="12"/>
      <c r="B14" s="13"/>
      <c r="C14" s="10"/>
      <c r="D14" s="10"/>
      <c r="E14" s="10"/>
      <c r="F14" s="13"/>
      <c r="G14" s="12"/>
      <c r="H14" s="12"/>
      <c r="I14" s="13"/>
      <c r="J14" s="12"/>
      <c r="K14" s="12"/>
    </row>
    <row r="15" spans="1:11" x14ac:dyDescent="0.25">
      <c r="A15" s="12">
        <v>88.18</v>
      </c>
      <c r="B15" s="13" t="s">
        <v>28</v>
      </c>
      <c r="C15" s="10">
        <f>FKC2017GPS!B9</f>
        <v>1944039.3529999999</v>
      </c>
      <c r="D15" s="10">
        <f>FKC2017GPS!C9</f>
        <v>6544359.3849999998</v>
      </c>
      <c r="E15" s="10">
        <f>FKC2017GPS!D9</f>
        <v>422.96100000000001</v>
      </c>
      <c r="F15" s="13" t="s">
        <v>66</v>
      </c>
      <c r="G15" s="10">
        <v>420.64299999999997</v>
      </c>
      <c r="H15" s="10"/>
      <c r="I15" s="10">
        <v>422.96100000000001</v>
      </c>
      <c r="J15" s="10">
        <f>I15-(G15+2.7)</f>
        <v>-0.38199999999994816</v>
      </c>
      <c r="K15" s="10"/>
    </row>
    <row r="16" spans="1:11" x14ac:dyDescent="0.25">
      <c r="A16" s="12">
        <v>88.22</v>
      </c>
      <c r="B16" s="13" t="s">
        <v>65</v>
      </c>
      <c r="C16" s="10">
        <f>FKC2017GPS!B10</f>
        <v>1943786.65</v>
      </c>
      <c r="D16" s="10">
        <f>FKC2017GPS!C10</f>
        <v>6544408.4469999997</v>
      </c>
      <c r="E16" s="10">
        <f>FKC2017GPS!D10</f>
        <v>421.286</v>
      </c>
      <c r="F16" s="13" t="s">
        <v>64</v>
      </c>
      <c r="G16" s="10"/>
      <c r="H16" s="10"/>
      <c r="I16" s="10">
        <v>421.286</v>
      </c>
      <c r="J16" s="10"/>
      <c r="K16" s="10"/>
    </row>
    <row r="17" spans="1:11" x14ac:dyDescent="0.25">
      <c r="A17" s="12">
        <v>92.37</v>
      </c>
      <c r="B17" s="13" t="s">
        <v>29</v>
      </c>
      <c r="C17" s="10">
        <f>FKC2017GPS!B11</f>
        <v>1924205.3689999999</v>
      </c>
      <c r="D17" s="10">
        <f>FKC2017GPS!C11</f>
        <v>6544506.2920000004</v>
      </c>
      <c r="E17" s="10">
        <f>FKC2017GPS!D11</f>
        <v>420.09699999999998</v>
      </c>
      <c r="F17" s="13" t="s">
        <v>67</v>
      </c>
      <c r="G17" s="10">
        <v>417.95499999999998</v>
      </c>
      <c r="H17" s="10"/>
      <c r="I17" s="10">
        <v>420.09699999999998</v>
      </c>
      <c r="J17" s="10">
        <f>I17-(G17+2.7)</f>
        <v>-0.55799999999999272</v>
      </c>
      <c r="K17" s="10"/>
    </row>
    <row r="18" spans="1:11" x14ac:dyDescent="0.25">
      <c r="A18" s="21">
        <v>95.67</v>
      </c>
      <c r="B18" s="22" t="s">
        <v>30</v>
      </c>
      <c r="C18" s="23">
        <f>FKC2017GPS!B12</f>
        <v>1909973.335</v>
      </c>
      <c r="D18" s="23">
        <f>FKC2017GPS!C12</f>
        <v>6535494.784</v>
      </c>
      <c r="E18" s="23">
        <f>FKC2017GPS!D12</f>
        <v>416.8</v>
      </c>
      <c r="F18" s="22" t="s">
        <v>77</v>
      </c>
      <c r="G18" s="10"/>
      <c r="H18" s="10"/>
      <c r="I18" s="10">
        <v>416.8</v>
      </c>
      <c r="J18" s="10"/>
      <c r="K18" s="10"/>
    </row>
    <row r="19" spans="1:11" x14ac:dyDescent="0.25">
      <c r="A19" s="12">
        <v>95.67</v>
      </c>
      <c r="B19" s="13" t="s">
        <v>30</v>
      </c>
      <c r="C19" s="10"/>
      <c r="D19" s="10"/>
      <c r="E19" s="10">
        <f>E18-2.427</f>
        <v>414.37299999999999</v>
      </c>
      <c r="F19" s="13" t="s">
        <v>72</v>
      </c>
      <c r="G19" s="10">
        <v>413.47199999999998</v>
      </c>
      <c r="H19" s="10">
        <v>413.36700000000002</v>
      </c>
      <c r="I19" s="10">
        <v>414.37299999999999</v>
      </c>
      <c r="J19" s="10">
        <f>I19-(G19+2.7)</f>
        <v>-1.7989999999999782</v>
      </c>
      <c r="K19" s="10">
        <f>I19-(H19+2.7)</f>
        <v>-1.6940000000000168</v>
      </c>
    </row>
    <row r="20" spans="1:11" x14ac:dyDescent="0.25">
      <c r="A20" s="12">
        <v>96.28</v>
      </c>
      <c r="B20" s="13" t="s">
        <v>31</v>
      </c>
      <c r="C20" s="10">
        <f>FKC2017GPS!B13</f>
        <v>1907109.4350000001</v>
      </c>
      <c r="D20" s="10">
        <f>FKC2017GPS!C13</f>
        <v>6534188.8439999996</v>
      </c>
      <c r="E20" s="10">
        <f>FKC2017GPS!D13</f>
        <v>416.16300000000001</v>
      </c>
      <c r="F20" s="13" t="s">
        <v>68</v>
      </c>
      <c r="G20" s="10">
        <v>415.75</v>
      </c>
      <c r="H20" s="10">
        <v>415.56200000000001</v>
      </c>
      <c r="I20" s="10">
        <v>416.16300000000001</v>
      </c>
      <c r="J20" s="10">
        <f>I20-(G20+2.7)</f>
        <v>-2.2869999999999777</v>
      </c>
      <c r="K20" s="10">
        <f>I20-(H20+2.7)</f>
        <v>-2.0989999999999895</v>
      </c>
    </row>
    <row r="21" spans="1:11" x14ac:dyDescent="0.25">
      <c r="A21" s="12">
        <v>97.37</v>
      </c>
      <c r="B21" s="13" t="s">
        <v>32</v>
      </c>
      <c r="C21" s="10">
        <f>FKC2017GPS!B14</f>
        <v>1901782.301</v>
      </c>
      <c r="D21" s="10">
        <f>FKC2017GPS!C14</f>
        <v>6532899.5829999996</v>
      </c>
      <c r="E21" s="10">
        <f>FKC2017GPS!D14</f>
        <v>413.20699999999999</v>
      </c>
      <c r="F21" s="13" t="s">
        <v>84</v>
      </c>
      <c r="G21" s="30"/>
      <c r="H21" s="31"/>
      <c r="I21" s="10">
        <v>413.20699999999999</v>
      </c>
      <c r="J21" s="10"/>
      <c r="K21" s="10"/>
    </row>
    <row r="22" spans="1:11" x14ac:dyDescent="0.25">
      <c r="A22" s="16">
        <v>99.35</v>
      </c>
      <c r="B22" s="17" t="s">
        <v>33</v>
      </c>
      <c r="C22" s="10">
        <f>FKC2017GPS!B15</f>
        <v>1891247.693</v>
      </c>
      <c r="D22" s="10">
        <f>FKC2017GPS!C15</f>
        <v>6532719.909</v>
      </c>
      <c r="E22" s="10">
        <f>FKC2017GPS!D15</f>
        <v>410.61700000000002</v>
      </c>
      <c r="F22" s="13" t="s">
        <v>70</v>
      </c>
      <c r="G22" s="10">
        <v>414.488</v>
      </c>
      <c r="H22" s="10">
        <v>414.28699999999998</v>
      </c>
      <c r="I22" s="10">
        <v>410.61700000000002</v>
      </c>
      <c r="J22" s="10">
        <f t="shared" ref="J22:J27" si="0">I22-(G22+2.7)</f>
        <v>-6.5709999999999695</v>
      </c>
      <c r="K22" s="10">
        <f t="shared" ref="K22:K27" si="1">I22-(H22+2.7)</f>
        <v>-6.3699999999999477</v>
      </c>
    </row>
    <row r="23" spans="1:11" x14ac:dyDescent="0.25">
      <c r="A23" s="16">
        <v>102.69</v>
      </c>
      <c r="B23" s="17" t="s">
        <v>34</v>
      </c>
      <c r="C23" s="10">
        <f>FKC2017GPS!B16</f>
        <v>1875141.0689999999</v>
      </c>
      <c r="D23" s="10">
        <f>FKC2017GPS!C16</f>
        <v>6530085.7649999997</v>
      </c>
      <c r="E23" s="10">
        <f>FKC2017GPS!D16</f>
        <v>403.71899999999999</v>
      </c>
      <c r="F23" s="13" t="s">
        <v>71</v>
      </c>
      <c r="G23" s="10">
        <v>410.68700000000001</v>
      </c>
      <c r="H23" s="10">
        <v>409.85700000000003</v>
      </c>
      <c r="I23" s="10">
        <v>403.71899999999999</v>
      </c>
      <c r="J23" s="10">
        <f t="shared" si="0"/>
        <v>-9.6680000000000064</v>
      </c>
      <c r="K23" s="10">
        <f t="shared" si="1"/>
        <v>-8.8380000000000223</v>
      </c>
    </row>
    <row r="24" spans="1:11" x14ac:dyDescent="0.25">
      <c r="A24" s="12">
        <v>103.66</v>
      </c>
      <c r="B24" s="13" t="s">
        <v>35</v>
      </c>
      <c r="C24" s="10">
        <f>FKC2017GPS!B17</f>
        <v>1870152.064</v>
      </c>
      <c r="D24" s="10">
        <f>FKC2017GPS!C17</f>
        <v>6530058.2589999996</v>
      </c>
      <c r="E24" s="10">
        <f>FKC2017GPS!D17</f>
        <v>405.64600000000002</v>
      </c>
      <c r="F24" s="13" t="s">
        <v>73</v>
      </c>
      <c r="G24" s="10">
        <v>412.84500000000003</v>
      </c>
      <c r="H24" s="10">
        <v>411.947</v>
      </c>
      <c r="I24" s="10">
        <v>405.64600000000002</v>
      </c>
      <c r="J24" s="10">
        <f t="shared" si="0"/>
        <v>-9.8990000000000009</v>
      </c>
      <c r="K24" s="10">
        <f t="shared" si="1"/>
        <v>-9.0009999999999764</v>
      </c>
    </row>
    <row r="25" spans="1:11" x14ac:dyDescent="0.25">
      <c r="A25" s="12">
        <v>104.98</v>
      </c>
      <c r="B25" s="13" t="s">
        <v>36</v>
      </c>
      <c r="C25" s="10">
        <f>FKC2017GPS!B18</f>
        <v>1864894.388</v>
      </c>
      <c r="D25" s="10">
        <f>FKC2017GPS!C18</f>
        <v>6525697.9210000001</v>
      </c>
      <c r="E25" s="10">
        <f>FKC2017GPS!D18</f>
        <v>406.625</v>
      </c>
      <c r="F25" s="13" t="s">
        <v>75</v>
      </c>
      <c r="G25" s="10">
        <v>412.51400000000001</v>
      </c>
      <c r="H25" s="10">
        <v>410.41199999999998</v>
      </c>
      <c r="I25" s="10">
        <v>406.625</v>
      </c>
      <c r="J25" s="10">
        <f t="shared" si="0"/>
        <v>-8.5889999999999986</v>
      </c>
      <c r="K25" s="10">
        <f t="shared" si="1"/>
        <v>-6.4869999999999663</v>
      </c>
    </row>
    <row r="26" spans="1:11" x14ac:dyDescent="0.25">
      <c r="A26" s="12">
        <v>106.19</v>
      </c>
      <c r="B26" s="13" t="s">
        <v>37</v>
      </c>
      <c r="C26" s="10">
        <f>FKC2017GPS!B19</f>
        <v>1859622.1569999999</v>
      </c>
      <c r="D26" s="10">
        <f>FKC2017GPS!C19</f>
        <v>6522043.7740000002</v>
      </c>
      <c r="E26" s="10">
        <f>FKC2017GPS!D19</f>
        <v>406.34100000000001</v>
      </c>
      <c r="F26" s="13" t="s">
        <v>74</v>
      </c>
      <c r="G26" s="10">
        <v>412.161</v>
      </c>
      <c r="H26" s="10">
        <v>409.67700000000002</v>
      </c>
      <c r="I26" s="10">
        <v>406.34100000000001</v>
      </c>
      <c r="J26" s="10">
        <f t="shared" si="0"/>
        <v>-8.5199999999999818</v>
      </c>
      <c r="K26" s="10">
        <f t="shared" si="1"/>
        <v>-6.0360000000000014</v>
      </c>
    </row>
    <row r="27" spans="1:11" x14ac:dyDescent="0.25">
      <c r="A27" s="12">
        <v>107.34</v>
      </c>
      <c r="B27" s="13" t="s">
        <v>38</v>
      </c>
      <c r="C27" s="10">
        <f>FKC2017GPS!B20</f>
        <v>1854486.993</v>
      </c>
      <c r="D27" s="10">
        <f>FKC2017GPS!C20</f>
        <v>6519100.3420000002</v>
      </c>
      <c r="E27" s="10">
        <f>FKC2017GPS!D20</f>
        <v>405.952</v>
      </c>
      <c r="F27" s="13" t="s">
        <v>76</v>
      </c>
      <c r="G27" s="10">
        <v>411.80900000000003</v>
      </c>
      <c r="H27" s="10">
        <v>409.572</v>
      </c>
      <c r="I27" s="10">
        <v>405.952</v>
      </c>
      <c r="J27" s="10">
        <f t="shared" si="0"/>
        <v>-8.5570000000000164</v>
      </c>
      <c r="K27" s="10">
        <f t="shared" si="1"/>
        <v>-6.3199999999999932</v>
      </c>
    </row>
    <row r="28" spans="1:11" x14ac:dyDescent="0.25">
      <c r="A28" s="23">
        <v>112.9</v>
      </c>
      <c r="B28" s="21"/>
      <c r="C28" s="23">
        <f>FKC2017GPS!B21</f>
        <v>1826330.206</v>
      </c>
      <c r="D28" s="23">
        <f>FKC2017GPS!C21</f>
        <v>6513739.5389999999</v>
      </c>
      <c r="E28" s="23">
        <f>FKC2017GPS!D21</f>
        <v>407.4</v>
      </c>
      <c r="F28" s="29" t="s">
        <v>78</v>
      </c>
      <c r="G28" s="10"/>
      <c r="H28" s="10"/>
      <c r="I28" s="10">
        <v>407.4</v>
      </c>
      <c r="J28" s="10"/>
      <c r="K28" s="10"/>
    </row>
    <row r="29" spans="1:11" x14ac:dyDescent="0.25">
      <c r="A29" s="12">
        <v>112.96</v>
      </c>
      <c r="B29" s="13" t="s">
        <v>39</v>
      </c>
      <c r="C29" s="10"/>
      <c r="D29" s="10"/>
      <c r="E29" s="10">
        <f>E28-2.785</f>
        <v>404.61499999999995</v>
      </c>
      <c r="F29" s="13" t="s">
        <v>79</v>
      </c>
      <c r="G29" s="10">
        <v>408.173</v>
      </c>
      <c r="H29" s="10">
        <v>406.68200000000002</v>
      </c>
      <c r="I29" s="10">
        <v>404.61500000000001</v>
      </c>
      <c r="J29" s="10">
        <f>I29-(G29+2.7)</f>
        <v>-6.2579999999999814</v>
      </c>
      <c r="K29" s="10">
        <f>I29-(H29+2.7)</f>
        <v>-4.7669999999999959</v>
      </c>
    </row>
    <row r="30" spans="1:11" x14ac:dyDescent="0.25">
      <c r="A30" s="12">
        <v>116.94</v>
      </c>
      <c r="B30" s="13" t="s">
        <v>81</v>
      </c>
      <c r="C30" s="10">
        <f>FKC2017GPS!B22</f>
        <v>1806947.2879999999</v>
      </c>
      <c r="D30" s="10">
        <f>FKC2017GPS!C22</f>
        <v>6508764.1069999998</v>
      </c>
      <c r="E30" s="10">
        <f>FKC2017GPS!D22</f>
        <v>410.69</v>
      </c>
      <c r="F30" s="13" t="s">
        <v>85</v>
      </c>
      <c r="G30" s="31"/>
      <c r="H30" s="31"/>
      <c r="I30" s="10">
        <v>410.69</v>
      </c>
      <c r="J30" s="10"/>
      <c r="K30" s="10"/>
    </row>
    <row r="31" spans="1:11" x14ac:dyDescent="0.25">
      <c r="A31" s="12">
        <v>120.05</v>
      </c>
      <c r="B31" s="13" t="s">
        <v>40</v>
      </c>
      <c r="C31" s="10">
        <f>FKC2017GPS!B23</f>
        <v>1791031.26</v>
      </c>
      <c r="D31" s="10">
        <f>FKC2017GPS!C23</f>
        <v>6507484.25</v>
      </c>
      <c r="E31" s="10">
        <f>FKC2017GPS!D23</f>
        <v>406.92599999999999</v>
      </c>
      <c r="F31" s="13" t="s">
        <v>80</v>
      </c>
      <c r="G31" s="10">
        <v>407.55399999999997</v>
      </c>
      <c r="H31" s="10"/>
      <c r="I31" s="10">
        <v>406.92599999999999</v>
      </c>
      <c r="J31" s="10">
        <f>I31-(G31+2.7)</f>
        <v>-3.3279999999999745</v>
      </c>
      <c r="K31" s="10"/>
    </row>
    <row r="32" spans="1:11" x14ac:dyDescent="0.25">
      <c r="A32" s="12">
        <v>121.51</v>
      </c>
      <c r="B32" s="13" t="s">
        <v>41</v>
      </c>
      <c r="C32" s="10">
        <f>FKC2017GPS!B24</f>
        <v>1783236.325</v>
      </c>
      <c r="D32" s="10">
        <f>FKC2017GPS!C24</f>
        <v>6507505.1179999998</v>
      </c>
      <c r="E32" s="10">
        <f>FKC2017GPS!D24</f>
        <v>407.28800000000001</v>
      </c>
      <c r="F32" s="13" t="s">
        <v>83</v>
      </c>
      <c r="G32" s="10"/>
      <c r="H32" s="10"/>
      <c r="I32" s="10">
        <v>407.28800000000001</v>
      </c>
      <c r="J32" s="10"/>
      <c r="K32" s="10"/>
    </row>
    <row r="33" spans="1:11" x14ac:dyDescent="0.25">
      <c r="A33" s="12">
        <v>124.27</v>
      </c>
      <c r="B33" s="13" t="s">
        <v>42</v>
      </c>
      <c r="C33" s="10">
        <f>FKC2017GPS!B25</f>
        <v>1769996.618</v>
      </c>
      <c r="D33" s="10">
        <f>FKC2017GPS!C25</f>
        <v>6503536.1409999998</v>
      </c>
      <c r="E33" s="10">
        <f>FKC2017GPS!D25</f>
        <v>403.81299999999999</v>
      </c>
      <c r="F33" s="13" t="s">
        <v>82</v>
      </c>
      <c r="G33" s="10">
        <v>404.42</v>
      </c>
      <c r="H33" s="10"/>
      <c r="I33" s="10">
        <v>403.81299999999999</v>
      </c>
      <c r="J33" s="10">
        <f>I33-(G33+2.7)</f>
        <v>-3.3070000000000164</v>
      </c>
      <c r="K33" s="10"/>
    </row>
    <row r="34" spans="1:11" x14ac:dyDescent="0.25">
      <c r="A34" s="12">
        <v>127.47</v>
      </c>
      <c r="B34" s="13" t="s">
        <v>43</v>
      </c>
      <c r="C34" s="10">
        <f>FKC2017GPS!B26</f>
        <v>1753971.2180000001</v>
      </c>
      <c r="D34" s="10">
        <f>FKC2017GPS!C26</f>
        <v>6500916.949</v>
      </c>
      <c r="E34" s="10">
        <f>FKC2017GPS!D26</f>
        <v>405.23700000000002</v>
      </c>
      <c r="F34" s="13" t="s">
        <v>86</v>
      </c>
      <c r="G34" s="31"/>
      <c r="H34" s="30"/>
      <c r="I34" s="10">
        <v>405.23700000000002</v>
      </c>
      <c r="J34" s="10"/>
      <c r="K34" s="10"/>
    </row>
    <row r="35" spans="1:11" x14ac:dyDescent="0.25">
      <c r="A35" s="21">
        <v>130.03</v>
      </c>
      <c r="B35" s="29" t="s">
        <v>87</v>
      </c>
      <c r="C35" s="23">
        <f>FKC2017GPS!B27</f>
        <v>1744842.963</v>
      </c>
      <c r="D35" s="23">
        <f>FKC2017GPS!C27</f>
        <v>6492064.5410000002</v>
      </c>
      <c r="E35" s="23">
        <f>FKC2017GPS!D27</f>
        <v>402.55799999999999</v>
      </c>
      <c r="F35" s="29" t="s">
        <v>88</v>
      </c>
      <c r="G35" s="25"/>
      <c r="H35" s="10"/>
      <c r="I35" s="10">
        <v>402.55799999999999</v>
      </c>
      <c r="J35" s="10"/>
      <c r="K35" s="10"/>
    </row>
    <row r="36" spans="1:11" x14ac:dyDescent="0.25">
      <c r="A36" s="12">
        <v>130.12</v>
      </c>
      <c r="B36" s="13" t="s">
        <v>44</v>
      </c>
      <c r="C36" s="24"/>
      <c r="D36" s="24"/>
      <c r="E36" s="10">
        <f>E35-2.89</f>
        <v>399.66800000000001</v>
      </c>
      <c r="F36" s="17" t="s">
        <v>89</v>
      </c>
      <c r="G36" s="14">
        <v>399.99700000000001</v>
      </c>
      <c r="H36" s="24"/>
      <c r="I36" s="10">
        <v>399.66800000000001</v>
      </c>
      <c r="J36" s="10">
        <f>I36-(G36+2.7)</f>
        <v>-3.0289999999999964</v>
      </c>
      <c r="K36" s="10"/>
    </row>
    <row r="37" spans="1:11" x14ac:dyDescent="0.25">
      <c r="A37" s="20"/>
    </row>
    <row r="38" spans="1:11" x14ac:dyDescent="0.25">
      <c r="A38" s="20"/>
      <c r="G38" t="s">
        <v>58</v>
      </c>
    </row>
    <row r="39" spans="1:11" x14ac:dyDescent="0.25">
      <c r="A39" s="27"/>
      <c r="B39" t="s">
        <v>60</v>
      </c>
      <c r="G39" t="s">
        <v>61</v>
      </c>
    </row>
    <row r="40" spans="1:11" x14ac:dyDescent="0.25">
      <c r="A40" s="21"/>
      <c r="B40" t="s">
        <v>59</v>
      </c>
      <c r="G40" t="s">
        <v>62</v>
      </c>
    </row>
    <row r="41" spans="1:11" x14ac:dyDescent="0.25">
      <c r="A41" s="32"/>
      <c r="B41" t="s">
        <v>69</v>
      </c>
      <c r="G41" t="s">
        <v>91</v>
      </c>
    </row>
    <row r="42" spans="1:11" x14ac:dyDescent="0.25">
      <c r="G42" t="s">
        <v>92</v>
      </c>
    </row>
  </sheetData>
  <mergeCells count="5">
    <mergeCell ref="J4:K4"/>
    <mergeCell ref="A1:K1"/>
    <mergeCell ref="A2:K2"/>
    <mergeCell ref="B4:D4"/>
    <mergeCell ref="B5:D5"/>
  </mergeCells>
  <pageMargins left="0.7" right="0.7" top="0.75" bottom="0.75" header="0.3" footer="0.3"/>
  <pageSetup paperSize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28"/>
  <sheetViews>
    <sheetView workbookViewId="0">
      <selection activeCell="B1" sqref="B1:D27"/>
    </sheetView>
  </sheetViews>
  <sheetFormatPr defaultRowHeight="15" x14ac:dyDescent="0.25"/>
  <cols>
    <col min="2" max="3" width="14.7109375" bestFit="1" customWidth="1"/>
    <col min="4" max="4" width="10.5703125" bestFit="1" customWidth="1"/>
    <col min="5" max="5" width="31.7109375" bestFit="1" customWidth="1"/>
  </cols>
  <sheetData>
    <row r="1" spans="1:5" x14ac:dyDescent="0.25">
      <c r="A1" s="19">
        <v>834</v>
      </c>
      <c r="B1" s="19">
        <v>1944027.524</v>
      </c>
      <c r="C1" s="15">
        <v>6543358.4869999997</v>
      </c>
      <c r="D1" s="19">
        <v>411.47699999999998</v>
      </c>
      <c r="E1" t="s">
        <v>8</v>
      </c>
    </row>
    <row r="2" spans="1:5" x14ac:dyDescent="0.25">
      <c r="A2" s="19">
        <v>835</v>
      </c>
      <c r="B2" s="19">
        <v>1944029.5279999999</v>
      </c>
      <c r="C2" s="19">
        <v>6545150.648</v>
      </c>
      <c r="D2" s="19">
        <v>418.858</v>
      </c>
      <c r="E2" t="s">
        <v>8</v>
      </c>
    </row>
    <row r="3" spans="1:5" x14ac:dyDescent="0.25">
      <c r="A3" s="19" t="s">
        <v>9</v>
      </c>
      <c r="B3" s="19">
        <v>1996439.3559999999</v>
      </c>
      <c r="C3" s="19">
        <v>6185409.392</v>
      </c>
      <c r="D3" s="19">
        <v>562.76499999999999</v>
      </c>
      <c r="E3" t="s">
        <v>10</v>
      </c>
    </row>
    <row r="4" spans="1:5" x14ac:dyDescent="0.25">
      <c r="A4" s="19" t="s">
        <v>11</v>
      </c>
      <c r="B4" s="19">
        <v>1777035.862</v>
      </c>
      <c r="C4" s="19">
        <v>6210682.6799999997</v>
      </c>
      <c r="D4" s="19">
        <v>2084.4899999999998</v>
      </c>
      <c r="E4" t="s">
        <v>12</v>
      </c>
    </row>
    <row r="5" spans="1:5" x14ac:dyDescent="0.25">
      <c r="A5" s="19" t="s">
        <v>13</v>
      </c>
      <c r="B5" s="19">
        <v>1672406.4210000001</v>
      </c>
      <c r="C5" s="19">
        <v>6635106.5669999998</v>
      </c>
      <c r="D5" s="19">
        <v>2423.8919999999998</v>
      </c>
      <c r="E5" t="s">
        <v>14</v>
      </c>
    </row>
    <row r="6" spans="1:5" x14ac:dyDescent="0.25">
      <c r="A6" s="19" t="s">
        <v>15</v>
      </c>
      <c r="B6" s="19">
        <v>2096270.0009999999</v>
      </c>
      <c r="C6" s="19">
        <v>6575001.1619999995</v>
      </c>
      <c r="D6" s="19">
        <v>3926.0630000000001</v>
      </c>
      <c r="E6" t="s">
        <v>16</v>
      </c>
    </row>
    <row r="7" spans="1:5" x14ac:dyDescent="0.25">
      <c r="A7" s="19"/>
      <c r="B7" s="19"/>
      <c r="C7" s="19"/>
      <c r="D7" s="19"/>
    </row>
    <row r="8" spans="1:5" x14ac:dyDescent="0.25">
      <c r="A8" s="19"/>
      <c r="B8" s="19"/>
      <c r="C8" s="19"/>
      <c r="D8" s="19"/>
    </row>
    <row r="9" spans="1:5" x14ac:dyDescent="0.25">
      <c r="A9" s="19">
        <v>88.18</v>
      </c>
      <c r="B9" s="15">
        <v>1944039.3529999999</v>
      </c>
      <c r="C9" s="15">
        <v>6544359.3849999998</v>
      </c>
      <c r="D9" s="15">
        <v>422.96100000000001</v>
      </c>
      <c r="E9" t="s">
        <v>0</v>
      </c>
    </row>
    <row r="10" spans="1:5" x14ac:dyDescent="0.25">
      <c r="A10" s="19">
        <v>88.22</v>
      </c>
      <c r="B10" s="15">
        <v>1943786.65</v>
      </c>
      <c r="C10" s="15">
        <v>6544408.4469999997</v>
      </c>
      <c r="D10" s="15">
        <v>421.286</v>
      </c>
      <c r="E10" t="s">
        <v>63</v>
      </c>
    </row>
    <row r="11" spans="1:5" x14ac:dyDescent="0.25">
      <c r="A11" s="19">
        <v>92.37</v>
      </c>
      <c r="B11" s="15">
        <v>1924205.3689999999</v>
      </c>
      <c r="C11" s="15">
        <v>6544506.2920000004</v>
      </c>
      <c r="D11" s="15">
        <v>420.09699999999998</v>
      </c>
      <c r="E11" t="s">
        <v>1</v>
      </c>
    </row>
    <row r="12" spans="1:5" x14ac:dyDescent="0.25">
      <c r="A12" s="19">
        <v>95.67</v>
      </c>
      <c r="B12" s="15">
        <v>1909973.335</v>
      </c>
      <c r="C12" s="15">
        <v>6535494.784</v>
      </c>
      <c r="D12" s="15">
        <v>416.8</v>
      </c>
      <c r="E12" t="s">
        <v>47</v>
      </c>
    </row>
    <row r="13" spans="1:5" x14ac:dyDescent="0.25">
      <c r="A13" s="19">
        <v>96.28</v>
      </c>
      <c r="B13" s="15">
        <v>1907109.4350000001</v>
      </c>
      <c r="C13" s="15">
        <v>6534188.8439999996</v>
      </c>
      <c r="D13" s="15">
        <v>416.16300000000001</v>
      </c>
      <c r="E13" t="s">
        <v>50</v>
      </c>
    </row>
    <row r="14" spans="1:5" x14ac:dyDescent="0.25">
      <c r="A14" s="19">
        <v>97.37</v>
      </c>
      <c r="B14" s="15">
        <v>1901782.301</v>
      </c>
      <c r="C14" s="15">
        <v>6532899.5829999996</v>
      </c>
      <c r="D14" s="15">
        <v>413.20699999999999</v>
      </c>
      <c r="E14" t="s">
        <v>51</v>
      </c>
    </row>
    <row r="15" spans="1:5" x14ac:dyDescent="0.25">
      <c r="A15" s="19">
        <v>99.37</v>
      </c>
      <c r="B15" s="15">
        <v>1891247.693</v>
      </c>
      <c r="C15" s="15">
        <v>6532719.909</v>
      </c>
      <c r="D15" s="15">
        <v>410.61700000000002</v>
      </c>
      <c r="E15" t="s">
        <v>2</v>
      </c>
    </row>
    <row r="16" spans="1:5" x14ac:dyDescent="0.25">
      <c r="A16" s="19">
        <v>102.69</v>
      </c>
      <c r="B16" s="15">
        <v>1875141.0689999999</v>
      </c>
      <c r="C16" s="15">
        <v>6530085.7649999997</v>
      </c>
      <c r="D16" s="15">
        <v>403.71899999999999</v>
      </c>
      <c r="E16" t="s">
        <v>48</v>
      </c>
    </row>
    <row r="17" spans="1:5" x14ac:dyDescent="0.25">
      <c r="A17" s="19">
        <v>103.66</v>
      </c>
      <c r="B17" s="15">
        <v>1870152.064</v>
      </c>
      <c r="C17" s="15">
        <v>6530058.2589999996</v>
      </c>
      <c r="D17" s="15">
        <v>405.64600000000002</v>
      </c>
      <c r="E17" t="s">
        <v>3</v>
      </c>
    </row>
    <row r="18" spans="1:5" x14ac:dyDescent="0.25">
      <c r="A18" s="19">
        <v>104.98</v>
      </c>
      <c r="B18" s="15">
        <v>1864894.388</v>
      </c>
      <c r="C18" s="15">
        <v>6525697.9210000001</v>
      </c>
      <c r="D18" s="15">
        <v>406.625</v>
      </c>
      <c r="E18" t="s">
        <v>4</v>
      </c>
    </row>
    <row r="19" spans="1:5" x14ac:dyDescent="0.25">
      <c r="A19" s="19">
        <v>106.19</v>
      </c>
      <c r="B19" s="15">
        <v>1859622.1569999999</v>
      </c>
      <c r="C19" s="15">
        <v>6522043.7740000002</v>
      </c>
      <c r="D19" s="15">
        <v>406.34100000000001</v>
      </c>
      <c r="E19" t="s">
        <v>5</v>
      </c>
    </row>
    <row r="20" spans="1:5" x14ac:dyDescent="0.25">
      <c r="A20" s="19">
        <v>107.34</v>
      </c>
      <c r="B20" s="15">
        <v>1854486.993</v>
      </c>
      <c r="C20" s="15">
        <v>6519100.3420000002</v>
      </c>
      <c r="D20" s="15">
        <v>405.952</v>
      </c>
      <c r="E20" t="s">
        <v>52</v>
      </c>
    </row>
    <row r="21" spans="1:5" x14ac:dyDescent="0.25">
      <c r="A21" s="19" t="s">
        <v>46</v>
      </c>
      <c r="B21" s="15">
        <v>1826330.206</v>
      </c>
      <c r="C21" s="15">
        <v>6513739.5389999999</v>
      </c>
      <c r="D21" s="15">
        <v>407.4</v>
      </c>
      <c r="E21" t="s">
        <v>56</v>
      </c>
    </row>
    <row r="22" spans="1:5" x14ac:dyDescent="0.25">
      <c r="A22" s="19">
        <v>116.94</v>
      </c>
      <c r="B22" s="15">
        <v>1806947.2879999999</v>
      </c>
      <c r="C22" s="15">
        <v>6508764.1069999998</v>
      </c>
      <c r="D22" s="15">
        <v>410.69</v>
      </c>
      <c r="E22" t="s">
        <v>53</v>
      </c>
    </row>
    <row r="23" spans="1:5" x14ac:dyDescent="0.25">
      <c r="A23" s="19">
        <v>120.05</v>
      </c>
      <c r="B23" s="15">
        <v>1791031.26</v>
      </c>
      <c r="C23" s="15">
        <v>6507484.25</v>
      </c>
      <c r="D23" s="15">
        <v>406.92599999999999</v>
      </c>
      <c r="E23" t="s">
        <v>6</v>
      </c>
    </row>
    <row r="24" spans="1:5" x14ac:dyDescent="0.25">
      <c r="A24" s="19">
        <v>121.51</v>
      </c>
      <c r="B24" s="15">
        <v>1783236.325</v>
      </c>
      <c r="C24" s="15">
        <v>6507505.1179999998</v>
      </c>
      <c r="D24" s="15">
        <v>407.28800000000001</v>
      </c>
      <c r="E24" t="s">
        <v>49</v>
      </c>
    </row>
    <row r="25" spans="1:5" x14ac:dyDescent="0.25">
      <c r="A25" s="19">
        <v>124.27</v>
      </c>
      <c r="B25" s="19">
        <v>1769996.618</v>
      </c>
      <c r="C25" s="19">
        <v>6503536.1409999998</v>
      </c>
      <c r="D25" s="19">
        <v>403.81299999999999</v>
      </c>
      <c r="E25" t="s">
        <v>54</v>
      </c>
    </row>
    <row r="26" spans="1:5" x14ac:dyDescent="0.25">
      <c r="A26" s="19">
        <v>127.47</v>
      </c>
      <c r="B26" s="19">
        <v>1753971.2180000001</v>
      </c>
      <c r="C26" s="19">
        <v>6500916.949</v>
      </c>
      <c r="D26" s="19">
        <v>405.23700000000002</v>
      </c>
      <c r="E26" t="s">
        <v>7</v>
      </c>
    </row>
    <row r="27" spans="1:5" x14ac:dyDescent="0.25">
      <c r="A27" s="19">
        <v>130.03</v>
      </c>
      <c r="B27" s="19">
        <v>1744842.963</v>
      </c>
      <c r="C27" s="19">
        <v>6492064.5410000002</v>
      </c>
      <c r="D27" s="19">
        <v>402.55799999999999</v>
      </c>
      <c r="E27" t="s">
        <v>55</v>
      </c>
    </row>
    <row r="28" spans="1:5" x14ac:dyDescent="0.25">
      <c r="A28" s="19"/>
      <c r="D28" s="19"/>
    </row>
  </sheetData>
  <sortState ref="A4:E24">
    <sortCondition ref="A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FKC 2017 Subsidence MP 88.06 to</vt:lpstr>
      <vt:lpstr>FKC2017GPS</vt:lpstr>
      <vt:lpstr>'FKC 2017 Subsidence MP 88.06 to'!Print_Area</vt:lpstr>
      <vt:lpstr>'FKC 2017 Subsidence MP 88.06 to'!Print_Titles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Littell, Barbara Sally</dc:creator>
  <cp:lastModifiedBy>MMorberg</cp:lastModifiedBy>
  <cp:lastPrinted>2017-06-27T16:31:07Z</cp:lastPrinted>
  <dcterms:created xsi:type="dcterms:W3CDTF">2017-03-09T15:17:37Z</dcterms:created>
  <dcterms:modified xsi:type="dcterms:W3CDTF">2017-06-27T16:49:47Z</dcterms:modified>
</cp:coreProperties>
</file>